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12300E72-EB09-4CBA-85CB-F723F2B50CA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VPSchaal" sheetId="2" r:id="rId1"/>
    <sheet name="Wedstrijd_2_Teamnr_1" sheetId="3" r:id="rId2"/>
    <sheet name="Wedstrijd_2_Teamnr_2" sheetId="4" r:id="rId3"/>
    <sheet name="Wedstrijd_2_Teamnr_3" sheetId="5" r:id="rId4"/>
    <sheet name="Wedstrijd_2_Teamnr_4" sheetId="6" r:id="rId5"/>
    <sheet name="Wedstrijd_2_Teamnr_5" sheetId="7" r:id="rId6"/>
    <sheet name="Wedstrijd_2_Teamnr_6" sheetId="8" r:id="rId7"/>
    <sheet name="Wedstrijd_2_Teamnr_7" sheetId="9" r:id="rId8"/>
    <sheet name="Wedstrijd_2_Teamnr_8" sheetId="10" r:id="rId9"/>
  </sheets>
  <externalReferences>
    <externalReference r:id="rId10"/>
  </externalReferences>
  <definedNames>
    <definedName name="Impschaal">[1]Imptabel!$A$1:$B$49</definedName>
    <definedName name="VPSchaal">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0" l="1"/>
  <c r="O26" i="10"/>
  <c r="R26" i="10" s="1"/>
  <c r="O25" i="10"/>
  <c r="R24" i="10"/>
  <c r="Q24" i="10"/>
  <c r="P24" i="10"/>
  <c r="O24" i="10"/>
  <c r="R23" i="10"/>
  <c r="Q23" i="10"/>
  <c r="P23" i="10"/>
  <c r="O23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8" i="10"/>
  <c r="Q18" i="10"/>
  <c r="P18" i="10"/>
  <c r="O18" i="10"/>
  <c r="R17" i="10"/>
  <c r="Q17" i="10"/>
  <c r="P17" i="10"/>
  <c r="O17" i="10"/>
  <c r="R16" i="10"/>
  <c r="Q16" i="10"/>
  <c r="P16" i="10"/>
  <c r="O16" i="10"/>
  <c r="R15" i="10"/>
  <c r="Q15" i="10"/>
  <c r="P15" i="10"/>
  <c r="O15" i="10"/>
  <c r="R14" i="10"/>
  <c r="Q14" i="10"/>
  <c r="P14" i="10"/>
  <c r="O14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9" i="10"/>
  <c r="Q9" i="10"/>
  <c r="P9" i="10"/>
  <c r="O9" i="10"/>
  <c r="R8" i="10"/>
  <c r="Q8" i="10"/>
  <c r="P8" i="10"/>
  <c r="O8" i="10"/>
  <c r="R7" i="10"/>
  <c r="Q7" i="10"/>
  <c r="P7" i="10"/>
  <c r="O7" i="10"/>
  <c r="Q6" i="10"/>
  <c r="P6" i="10"/>
  <c r="O6" i="10"/>
  <c r="R6" i="10" s="1"/>
  <c r="O5" i="10"/>
  <c r="O4" i="10"/>
  <c r="O3" i="10"/>
  <c r="R26" i="9"/>
  <c r="Q26" i="9"/>
  <c r="P26" i="9"/>
  <c r="O26" i="9"/>
  <c r="O25" i="9"/>
  <c r="R24" i="9"/>
  <c r="Q24" i="9"/>
  <c r="P24" i="9"/>
  <c r="O24" i="9"/>
  <c r="R23" i="9"/>
  <c r="Q23" i="9"/>
  <c r="P23" i="9"/>
  <c r="O23" i="9"/>
  <c r="R22" i="9"/>
  <c r="Q22" i="9"/>
  <c r="P22" i="9"/>
  <c r="O22" i="9"/>
  <c r="R21" i="9"/>
  <c r="Q21" i="9"/>
  <c r="P21" i="9"/>
  <c r="O21" i="9"/>
  <c r="R20" i="9"/>
  <c r="Q20" i="9"/>
  <c r="P20" i="9"/>
  <c r="O20" i="9"/>
  <c r="R19" i="9"/>
  <c r="Q19" i="9"/>
  <c r="P19" i="9"/>
  <c r="O19" i="9"/>
  <c r="R18" i="9"/>
  <c r="Q18" i="9"/>
  <c r="P18" i="9"/>
  <c r="O18" i="9"/>
  <c r="R17" i="9"/>
  <c r="Q17" i="9"/>
  <c r="P17" i="9"/>
  <c r="O17" i="9"/>
  <c r="R16" i="9"/>
  <c r="Q16" i="9"/>
  <c r="P16" i="9"/>
  <c r="O16" i="9"/>
  <c r="R15" i="9"/>
  <c r="Q15" i="9"/>
  <c r="P15" i="9"/>
  <c r="O15" i="9"/>
  <c r="R14" i="9"/>
  <c r="Q14" i="9"/>
  <c r="P14" i="9"/>
  <c r="O14" i="9"/>
  <c r="R13" i="9"/>
  <c r="Q13" i="9"/>
  <c r="P13" i="9"/>
  <c r="O13" i="9"/>
  <c r="R12" i="9"/>
  <c r="Q12" i="9"/>
  <c r="P12" i="9"/>
  <c r="O12" i="9"/>
  <c r="R11" i="9"/>
  <c r="Q11" i="9"/>
  <c r="P11" i="9"/>
  <c r="O11" i="9"/>
  <c r="R10" i="9"/>
  <c r="Q10" i="9"/>
  <c r="P10" i="9"/>
  <c r="O10" i="9"/>
  <c r="R9" i="9"/>
  <c r="Q9" i="9"/>
  <c r="P9" i="9"/>
  <c r="O9" i="9"/>
  <c r="R8" i="9"/>
  <c r="Q8" i="9"/>
  <c r="P8" i="9"/>
  <c r="O8" i="9"/>
  <c r="R7" i="9"/>
  <c r="Q7" i="9"/>
  <c r="P7" i="9"/>
  <c r="O7" i="9"/>
  <c r="Q6" i="9"/>
  <c r="P6" i="9"/>
  <c r="O6" i="9"/>
  <c r="O5" i="9"/>
  <c r="O4" i="9"/>
  <c r="O3" i="9"/>
  <c r="R26" i="8"/>
  <c r="Q26" i="8"/>
  <c r="P26" i="8"/>
  <c r="O26" i="8"/>
  <c r="O25" i="8"/>
  <c r="R24" i="8"/>
  <c r="Q24" i="8"/>
  <c r="P24" i="8"/>
  <c r="O24" i="8"/>
  <c r="R23" i="8"/>
  <c r="Q23" i="8"/>
  <c r="P23" i="8"/>
  <c r="O23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9" i="8"/>
  <c r="Q9" i="8"/>
  <c r="P9" i="8"/>
  <c r="O9" i="8"/>
  <c r="R8" i="8"/>
  <c r="Q8" i="8"/>
  <c r="P8" i="8"/>
  <c r="O8" i="8"/>
  <c r="R7" i="8"/>
  <c r="Q7" i="8"/>
  <c r="P7" i="8"/>
  <c r="O7" i="8"/>
  <c r="P6" i="8"/>
  <c r="Q6" i="8" s="1"/>
  <c r="O6" i="8"/>
  <c r="R6" i="8" s="1"/>
  <c r="O5" i="8"/>
  <c r="O4" i="8"/>
  <c r="O3" i="8"/>
  <c r="R26" i="7"/>
  <c r="Q26" i="7"/>
  <c r="P26" i="7"/>
  <c r="O26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R11" i="7"/>
  <c r="Q11" i="7"/>
  <c r="P11" i="7"/>
  <c r="O11" i="7"/>
  <c r="R10" i="7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O6" i="7"/>
  <c r="R6" i="7" s="1"/>
  <c r="R5" i="7"/>
  <c r="P5" i="7"/>
  <c r="O5" i="7"/>
  <c r="O4" i="7"/>
  <c r="R4" i="7" s="1"/>
  <c r="O3" i="7"/>
  <c r="Q3" i="7" s="1"/>
  <c r="R26" i="6"/>
  <c r="P26" i="6"/>
  <c r="Q26" i="6" s="1"/>
  <c r="O26" i="6"/>
  <c r="R25" i="6"/>
  <c r="P25" i="6"/>
  <c r="O25" i="6"/>
  <c r="R24" i="6"/>
  <c r="Q24" i="6"/>
  <c r="P24" i="6"/>
  <c r="O24" i="6"/>
  <c r="R23" i="6"/>
  <c r="Q23" i="6"/>
  <c r="P23" i="6"/>
  <c r="O23" i="6"/>
  <c r="R22" i="6"/>
  <c r="Q22" i="6"/>
  <c r="P22" i="6"/>
  <c r="O22" i="6"/>
  <c r="R21" i="6"/>
  <c r="Q21" i="6"/>
  <c r="P21" i="6"/>
  <c r="O21" i="6"/>
  <c r="R20" i="6"/>
  <c r="Q20" i="6"/>
  <c r="P20" i="6"/>
  <c r="O20" i="6"/>
  <c r="R19" i="6"/>
  <c r="Q19" i="6"/>
  <c r="P19" i="6"/>
  <c r="O19" i="6"/>
  <c r="R18" i="6"/>
  <c r="Q18" i="6"/>
  <c r="P18" i="6"/>
  <c r="O18" i="6"/>
  <c r="R17" i="6"/>
  <c r="Q17" i="6"/>
  <c r="P17" i="6"/>
  <c r="O17" i="6"/>
  <c r="R16" i="6"/>
  <c r="Q16" i="6"/>
  <c r="P16" i="6"/>
  <c r="O16" i="6"/>
  <c r="R15" i="6"/>
  <c r="V25" i="6" s="1"/>
  <c r="Q15" i="6"/>
  <c r="P15" i="6"/>
  <c r="O15" i="6"/>
  <c r="R14" i="6"/>
  <c r="Q14" i="6"/>
  <c r="P14" i="6"/>
  <c r="O14" i="6"/>
  <c r="R13" i="6"/>
  <c r="Q13" i="6"/>
  <c r="P13" i="6"/>
  <c r="O13" i="6"/>
  <c r="R12" i="6"/>
  <c r="Q12" i="6"/>
  <c r="P12" i="6"/>
  <c r="O12" i="6"/>
  <c r="R11" i="6"/>
  <c r="Q11" i="6"/>
  <c r="P11" i="6"/>
  <c r="O11" i="6"/>
  <c r="R10" i="6"/>
  <c r="Q10" i="6"/>
  <c r="P10" i="6"/>
  <c r="O10" i="6"/>
  <c r="R9" i="6"/>
  <c r="Q9" i="6"/>
  <c r="P9" i="6"/>
  <c r="O9" i="6"/>
  <c r="R8" i="6"/>
  <c r="Q8" i="6"/>
  <c r="P8" i="6"/>
  <c r="O8" i="6"/>
  <c r="R7" i="6"/>
  <c r="Q7" i="6"/>
  <c r="P7" i="6"/>
  <c r="O7" i="6"/>
  <c r="O6" i="6"/>
  <c r="R6" i="6" s="1"/>
  <c r="R5" i="6"/>
  <c r="P5" i="6"/>
  <c r="O5" i="6"/>
  <c r="Q5" i="6" s="1"/>
  <c r="O4" i="6"/>
  <c r="Q4" i="6" s="1"/>
  <c r="O3" i="6"/>
  <c r="R26" i="5"/>
  <c r="Q26" i="5"/>
  <c r="P26" i="5"/>
  <c r="O26" i="5"/>
  <c r="P25" i="5"/>
  <c r="R25" i="5" s="1"/>
  <c r="O25" i="5"/>
  <c r="Q25" i="5" s="1"/>
  <c r="R24" i="5"/>
  <c r="Q24" i="5"/>
  <c r="P24" i="5"/>
  <c r="O24" i="5"/>
  <c r="R23" i="5"/>
  <c r="Q23" i="5"/>
  <c r="P23" i="5"/>
  <c r="O23" i="5"/>
  <c r="R22" i="5"/>
  <c r="Q22" i="5"/>
  <c r="P22" i="5"/>
  <c r="O22" i="5"/>
  <c r="R21" i="5"/>
  <c r="Q21" i="5"/>
  <c r="P21" i="5"/>
  <c r="O21" i="5"/>
  <c r="R20" i="5"/>
  <c r="Q20" i="5"/>
  <c r="P20" i="5"/>
  <c r="O20" i="5"/>
  <c r="R19" i="5"/>
  <c r="Q19" i="5"/>
  <c r="P19" i="5"/>
  <c r="O19" i="5"/>
  <c r="R18" i="5"/>
  <c r="Q18" i="5"/>
  <c r="P18" i="5"/>
  <c r="O18" i="5"/>
  <c r="R17" i="5"/>
  <c r="Q17" i="5"/>
  <c r="P17" i="5"/>
  <c r="O17" i="5"/>
  <c r="R16" i="5"/>
  <c r="Q16" i="5"/>
  <c r="P16" i="5"/>
  <c r="O16" i="5"/>
  <c r="R15" i="5"/>
  <c r="V25" i="5" s="1"/>
  <c r="Q15" i="5"/>
  <c r="U25" i="5" s="1"/>
  <c r="P15" i="5"/>
  <c r="O15" i="5"/>
  <c r="R14" i="5"/>
  <c r="Q14" i="5"/>
  <c r="P14" i="5"/>
  <c r="O14" i="5"/>
  <c r="R13" i="5"/>
  <c r="Q13" i="5"/>
  <c r="P13" i="5"/>
  <c r="O13" i="5"/>
  <c r="R12" i="5"/>
  <c r="Q12" i="5"/>
  <c r="P12" i="5"/>
  <c r="O12" i="5"/>
  <c r="R11" i="5"/>
  <c r="Q11" i="5"/>
  <c r="P11" i="5"/>
  <c r="O11" i="5"/>
  <c r="R10" i="5"/>
  <c r="Q10" i="5"/>
  <c r="P10" i="5"/>
  <c r="O10" i="5"/>
  <c r="R9" i="5"/>
  <c r="Q9" i="5"/>
  <c r="P9" i="5"/>
  <c r="O9" i="5"/>
  <c r="R8" i="5"/>
  <c r="Q8" i="5"/>
  <c r="P8" i="5"/>
  <c r="O8" i="5"/>
  <c r="R7" i="5"/>
  <c r="Q7" i="5"/>
  <c r="P7" i="5"/>
  <c r="O7" i="5"/>
  <c r="O6" i="5"/>
  <c r="R6" i="5" s="1"/>
  <c r="R5" i="5"/>
  <c r="P5" i="5"/>
  <c r="O5" i="5"/>
  <c r="Q5" i="5" s="1"/>
  <c r="O4" i="5"/>
  <c r="Q4" i="5" s="1"/>
  <c r="O3" i="5"/>
  <c r="Q3" i="5" s="1"/>
  <c r="Q26" i="4"/>
  <c r="P26" i="4"/>
  <c r="R26" i="4" s="1"/>
  <c r="O26" i="4"/>
  <c r="P25" i="4"/>
  <c r="R25" i="4" s="1"/>
  <c r="O25" i="4"/>
  <c r="Q25" i="4" s="1"/>
  <c r="R24" i="4"/>
  <c r="Q24" i="4"/>
  <c r="P24" i="4"/>
  <c r="O24" i="4"/>
  <c r="R23" i="4"/>
  <c r="Q23" i="4"/>
  <c r="P23" i="4"/>
  <c r="O23" i="4"/>
  <c r="R22" i="4"/>
  <c r="Q22" i="4"/>
  <c r="P22" i="4"/>
  <c r="O22" i="4"/>
  <c r="R21" i="4"/>
  <c r="Q21" i="4"/>
  <c r="P21" i="4"/>
  <c r="O21" i="4"/>
  <c r="R20" i="4"/>
  <c r="Q20" i="4"/>
  <c r="P20" i="4"/>
  <c r="O20" i="4"/>
  <c r="R19" i="4"/>
  <c r="Q19" i="4"/>
  <c r="P19" i="4"/>
  <c r="O19" i="4"/>
  <c r="R18" i="4"/>
  <c r="Q18" i="4"/>
  <c r="P18" i="4"/>
  <c r="O18" i="4"/>
  <c r="R17" i="4"/>
  <c r="Q17" i="4"/>
  <c r="P17" i="4"/>
  <c r="O17" i="4"/>
  <c r="R16" i="4"/>
  <c r="Q16" i="4"/>
  <c r="P16" i="4"/>
  <c r="O16" i="4"/>
  <c r="R15" i="4"/>
  <c r="V25" i="4" s="1"/>
  <c r="Q15" i="4"/>
  <c r="U25" i="4" s="1"/>
  <c r="P15" i="4"/>
  <c r="O15" i="4"/>
  <c r="R14" i="4"/>
  <c r="Q14" i="4"/>
  <c r="P14" i="4"/>
  <c r="O14" i="4"/>
  <c r="R13" i="4"/>
  <c r="Q13" i="4"/>
  <c r="P13" i="4"/>
  <c r="O13" i="4"/>
  <c r="R12" i="4"/>
  <c r="Q12" i="4"/>
  <c r="P12" i="4"/>
  <c r="O12" i="4"/>
  <c r="R11" i="4"/>
  <c r="Q11" i="4"/>
  <c r="P11" i="4"/>
  <c r="O11" i="4"/>
  <c r="R10" i="4"/>
  <c r="Q10" i="4"/>
  <c r="P10" i="4"/>
  <c r="O10" i="4"/>
  <c r="R9" i="4"/>
  <c r="Q9" i="4"/>
  <c r="P9" i="4"/>
  <c r="O9" i="4"/>
  <c r="R8" i="4"/>
  <c r="Q8" i="4"/>
  <c r="P8" i="4"/>
  <c r="O8" i="4"/>
  <c r="R7" i="4"/>
  <c r="Q7" i="4"/>
  <c r="P7" i="4"/>
  <c r="O7" i="4"/>
  <c r="O6" i="4"/>
  <c r="P6" i="4" s="1"/>
  <c r="R5" i="4"/>
  <c r="P5" i="4"/>
  <c r="O5" i="4"/>
  <c r="Q5" i="4" s="1"/>
  <c r="O4" i="4"/>
  <c r="R4" i="4" s="1"/>
  <c r="O3" i="4"/>
  <c r="Q3" i="4" s="1"/>
  <c r="Q26" i="3"/>
  <c r="P26" i="3"/>
  <c r="R26" i="3" s="1"/>
  <c r="O26" i="3"/>
  <c r="P25" i="3"/>
  <c r="R25" i="3" s="1"/>
  <c r="O25" i="3"/>
  <c r="Q25" i="3" s="1"/>
  <c r="R24" i="3"/>
  <c r="Q24" i="3"/>
  <c r="P24" i="3"/>
  <c r="O24" i="3"/>
  <c r="R23" i="3"/>
  <c r="Q23" i="3"/>
  <c r="P23" i="3"/>
  <c r="O23" i="3"/>
  <c r="R22" i="3"/>
  <c r="Q22" i="3"/>
  <c r="P22" i="3"/>
  <c r="O22" i="3"/>
  <c r="R21" i="3"/>
  <c r="Q21" i="3"/>
  <c r="P21" i="3"/>
  <c r="O21" i="3"/>
  <c r="R20" i="3"/>
  <c r="Q20" i="3"/>
  <c r="P20" i="3"/>
  <c r="O20" i="3"/>
  <c r="R19" i="3"/>
  <c r="Q19" i="3"/>
  <c r="P19" i="3"/>
  <c r="O19" i="3"/>
  <c r="R18" i="3"/>
  <c r="Q18" i="3"/>
  <c r="P18" i="3"/>
  <c r="O18" i="3"/>
  <c r="R17" i="3"/>
  <c r="Q17" i="3"/>
  <c r="P17" i="3"/>
  <c r="O17" i="3"/>
  <c r="R16" i="3"/>
  <c r="Q16" i="3"/>
  <c r="P16" i="3"/>
  <c r="O16" i="3"/>
  <c r="R15" i="3"/>
  <c r="Q15" i="3"/>
  <c r="U25" i="3" s="1"/>
  <c r="P15" i="3"/>
  <c r="O15" i="3"/>
  <c r="R14" i="3"/>
  <c r="Q14" i="3"/>
  <c r="P14" i="3"/>
  <c r="O14" i="3"/>
  <c r="R13" i="3"/>
  <c r="Q13" i="3"/>
  <c r="P13" i="3"/>
  <c r="O13" i="3"/>
  <c r="R12" i="3"/>
  <c r="Q12" i="3"/>
  <c r="P12" i="3"/>
  <c r="O12" i="3"/>
  <c r="R11" i="3"/>
  <c r="Q11" i="3"/>
  <c r="P11" i="3"/>
  <c r="O11" i="3"/>
  <c r="R10" i="3"/>
  <c r="Q10" i="3"/>
  <c r="P10" i="3"/>
  <c r="O10" i="3"/>
  <c r="R9" i="3"/>
  <c r="Q9" i="3"/>
  <c r="P9" i="3"/>
  <c r="O9" i="3"/>
  <c r="R8" i="3"/>
  <c r="Q8" i="3"/>
  <c r="P8" i="3"/>
  <c r="O8" i="3"/>
  <c r="R7" i="3"/>
  <c r="Q7" i="3"/>
  <c r="P7" i="3"/>
  <c r="O7" i="3"/>
  <c r="O6" i="3"/>
  <c r="R5" i="3"/>
  <c r="P5" i="3"/>
  <c r="O5" i="3"/>
  <c r="Q5" i="3" s="1"/>
  <c r="O4" i="3"/>
  <c r="R4" i="3" s="1"/>
  <c r="O3" i="3"/>
  <c r="Q3" i="3" s="1"/>
  <c r="V25" i="3" l="1"/>
  <c r="V25" i="7"/>
  <c r="R5" i="8"/>
  <c r="Q5" i="8"/>
  <c r="P5" i="8"/>
  <c r="P4" i="3"/>
  <c r="P4" i="4"/>
  <c r="Q4" i="4" s="1"/>
  <c r="P4" i="5"/>
  <c r="P6" i="5"/>
  <c r="Q3" i="6"/>
  <c r="P4" i="6"/>
  <c r="P4" i="7"/>
  <c r="P6" i="7"/>
  <c r="R25" i="8"/>
  <c r="Q25" i="8"/>
  <c r="U25" i="8" s="1"/>
  <c r="P25" i="8"/>
  <c r="R5" i="9"/>
  <c r="Q5" i="9"/>
  <c r="P5" i="9"/>
  <c r="R3" i="10"/>
  <c r="Q3" i="10"/>
  <c r="P3" i="10"/>
  <c r="R25" i="10"/>
  <c r="V25" i="10" s="1"/>
  <c r="P25" i="10"/>
  <c r="Q25" i="10" s="1"/>
  <c r="U25" i="10" s="1"/>
  <c r="R6" i="4"/>
  <c r="V25" i="8"/>
  <c r="Q4" i="9"/>
  <c r="P4" i="9"/>
  <c r="R4" i="9" s="1"/>
  <c r="P6" i="3"/>
  <c r="R6" i="3" s="1"/>
  <c r="P6" i="6"/>
  <c r="Q6" i="6" s="1"/>
  <c r="P3" i="3"/>
  <c r="Q6" i="3"/>
  <c r="P3" i="4"/>
  <c r="R3" i="4" s="1"/>
  <c r="Q6" i="4"/>
  <c r="P3" i="5"/>
  <c r="R4" i="5"/>
  <c r="Q6" i="5"/>
  <c r="U24" i="5" s="1"/>
  <c r="U26" i="5" s="1"/>
  <c r="P3" i="6"/>
  <c r="R4" i="6"/>
  <c r="P3" i="7"/>
  <c r="Q6" i="7"/>
  <c r="R25" i="7"/>
  <c r="Q25" i="7"/>
  <c r="U25" i="7" s="1"/>
  <c r="R3" i="8"/>
  <c r="Q3" i="8"/>
  <c r="P3" i="8"/>
  <c r="V25" i="9"/>
  <c r="R4" i="10"/>
  <c r="Q4" i="10"/>
  <c r="P4" i="10"/>
  <c r="Q4" i="3"/>
  <c r="U24" i="3" s="1"/>
  <c r="U26" i="3" s="1"/>
  <c r="Q4" i="7"/>
  <c r="U24" i="7" s="1"/>
  <c r="U26" i="7" s="1"/>
  <c r="R3" i="3"/>
  <c r="R3" i="5"/>
  <c r="R3" i="6"/>
  <c r="Q25" i="6"/>
  <c r="U25" i="6" s="1"/>
  <c r="R3" i="7"/>
  <c r="Q5" i="7"/>
  <c r="R4" i="8"/>
  <c r="Q4" i="8"/>
  <c r="P4" i="8"/>
  <c r="R3" i="9"/>
  <c r="Q3" i="9"/>
  <c r="P3" i="9"/>
  <c r="R6" i="9"/>
  <c r="R25" i="9"/>
  <c r="Q25" i="9"/>
  <c r="U25" i="9" s="1"/>
  <c r="P25" i="9"/>
  <c r="R5" i="10"/>
  <c r="Q5" i="10"/>
  <c r="P5" i="10"/>
  <c r="Q26" i="10"/>
  <c r="U5" i="4" l="1"/>
  <c r="U24" i="4"/>
  <c r="U26" i="4" s="1"/>
  <c r="U6" i="4"/>
  <c r="V6" i="4" s="1"/>
  <c r="V24" i="4"/>
  <c r="V26" i="4" s="1"/>
  <c r="U24" i="8"/>
  <c r="U26" i="8" s="1"/>
  <c r="U5" i="8"/>
  <c r="V24" i="9"/>
  <c r="V26" i="9" s="1"/>
  <c r="U6" i="9"/>
  <c r="V6" i="9" s="1"/>
  <c r="U6" i="5"/>
  <c r="V24" i="5"/>
  <c r="V26" i="5" s="1"/>
  <c r="V24" i="8"/>
  <c r="V26" i="8" s="1"/>
  <c r="U6" i="8"/>
  <c r="V6" i="8" s="1"/>
  <c r="W6" i="8" s="1"/>
  <c r="U5" i="7"/>
  <c r="V24" i="10"/>
  <c r="V26" i="10" s="1"/>
  <c r="U6" i="10"/>
  <c r="U24" i="9"/>
  <c r="U26" i="9" s="1"/>
  <c r="U5" i="9"/>
  <c r="U6" i="6"/>
  <c r="V6" i="6" s="1"/>
  <c r="W6" i="6" s="1"/>
  <c r="V24" i="6"/>
  <c r="V26" i="6" s="1"/>
  <c r="U24" i="10"/>
  <c r="U26" i="10" s="1"/>
  <c r="U5" i="10"/>
  <c r="V5" i="10" s="1"/>
  <c r="U24" i="6"/>
  <c r="U26" i="6" s="1"/>
  <c r="U5" i="6"/>
  <c r="V24" i="7"/>
  <c r="V26" i="7" s="1"/>
  <c r="U6" i="7"/>
  <c r="V6" i="7" s="1"/>
  <c r="W6" i="7" s="1"/>
  <c r="U5" i="3"/>
  <c r="V5" i="3" s="1"/>
  <c r="W5" i="3" s="1"/>
  <c r="U6" i="3"/>
  <c r="V24" i="3"/>
  <c r="V26" i="3" s="1"/>
  <c r="U5" i="5"/>
  <c r="V5" i="5" s="1"/>
  <c r="W5" i="5" s="1"/>
  <c r="V6" i="3" l="1"/>
  <c r="W6" i="3" s="1"/>
  <c r="V5" i="6"/>
  <c r="W5" i="6" s="1"/>
  <c r="V6" i="10"/>
  <c r="W6" i="10" s="1"/>
  <c r="V5" i="8"/>
  <c r="W5" i="8" s="1"/>
  <c r="V5" i="9"/>
  <c r="W5" i="9" s="1"/>
  <c r="V5" i="7"/>
  <c r="W5" i="7" s="1"/>
  <c r="V6" i="5"/>
  <c r="W6" i="5" s="1"/>
  <c r="V5" i="4"/>
  <c r="W5" i="4" s="1"/>
  <c r="W5" i="10" l="1"/>
  <c r="W6" i="4"/>
  <c r="W6" i="9"/>
</calcChain>
</file>

<file path=xl/sharedStrings.xml><?xml version="1.0" encoding="utf-8"?>
<sst xmlns="http://schemas.openxmlformats.org/spreadsheetml/2006/main" count="1148" uniqueCount="104">
  <si>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</si>
  <si>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</si>
  <si>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</si>
  <si>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</si>
  <si>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</si>
  <si>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</si>
  <si>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</si>
  <si>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</si>
  <si>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</si>
  <si>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</si>
  <si>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</si>
  <si>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</si>
  <si>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</si>
  <si>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</si>
  <si>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</si>
  <si>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2SA</t>
  </si>
  <si>
    <t>=</t>
  </si>
  <si>
    <t>0 IMP</t>
  </si>
  <si>
    <t>-2 IMP</t>
  </si>
  <si>
    <t>Wedstrijd 1</t>
  </si>
  <si>
    <t>Imps</t>
  </si>
  <si>
    <t>VPs</t>
  </si>
  <si>
    <t>3C</t>
  </si>
  <si>
    <t>+6 IMP</t>
  </si>
  <si>
    <t>5SA</t>
  </si>
  <si>
    <t>+4 IMP</t>
  </si>
  <si>
    <t>3SA</t>
  </si>
  <si>
    <t>-4 IMP</t>
  </si>
  <si>
    <t>Wij</t>
  </si>
  <si>
    <t>Klavertje 4</t>
  </si>
  <si>
    <t>3D</t>
  </si>
  <si>
    <t>3S</t>
  </si>
  <si>
    <t>Zij</t>
  </si>
  <si>
    <t>Sans Chagrin</t>
  </si>
  <si>
    <t>4H</t>
  </si>
  <si>
    <t>+11 IMP</t>
  </si>
  <si>
    <t>-11 IMP</t>
  </si>
  <si>
    <t>1SA</t>
  </si>
  <si>
    <t>-3 IMP</t>
  </si>
  <si>
    <t>4D</t>
  </si>
  <si>
    <t>-1 IMP</t>
  </si>
  <si>
    <t>2S</t>
  </si>
  <si>
    <t>4S</t>
  </si>
  <si>
    <t>+2 IMP</t>
  </si>
  <si>
    <t>5C</t>
  </si>
  <si>
    <t>+1 IMP</t>
  </si>
  <si>
    <t>6SA</t>
  </si>
  <si>
    <t>+9 IMP</t>
  </si>
  <si>
    <t>6S</t>
  </si>
  <si>
    <t>+3 IMP</t>
  </si>
  <si>
    <t>+5 IMP</t>
  </si>
  <si>
    <t>-9 IMP</t>
  </si>
  <si>
    <t>-5 IMP</t>
  </si>
  <si>
    <t>3H</t>
  </si>
  <si>
    <t>wij</t>
  </si>
  <si>
    <t>zij</t>
  </si>
  <si>
    <t>Eerste helft</t>
  </si>
  <si>
    <t>Tweede helft</t>
  </si>
  <si>
    <t>Totaal</t>
  </si>
  <si>
    <t>HenkvBr - FreekvE</t>
  </si>
  <si>
    <t>RuudWie - JanJas</t>
  </si>
  <si>
    <t>6D</t>
  </si>
  <si>
    <t>+10 IMP</t>
  </si>
  <si>
    <t>BridgePEELers</t>
  </si>
  <si>
    <t>2C</t>
  </si>
  <si>
    <t>BC CS Nuenen</t>
  </si>
  <si>
    <t>7H</t>
  </si>
  <si>
    <t>pas</t>
  </si>
  <si>
    <t>5D</t>
  </si>
  <si>
    <t>-8 IMP</t>
  </si>
  <si>
    <t>+8 IMP</t>
  </si>
  <si>
    <t>7S</t>
  </si>
  <si>
    <t>-12 IMP</t>
  </si>
  <si>
    <t>+7 IMP</t>
  </si>
  <si>
    <t>BrigitC - ArnoudB</t>
  </si>
  <si>
    <t>RobOb - JacqBel</t>
  </si>
  <si>
    <t>BC70copier</t>
  </si>
  <si>
    <t>1H</t>
  </si>
  <si>
    <t>Dommelbridge1</t>
  </si>
  <si>
    <t>2CX</t>
  </si>
  <si>
    <t>6C</t>
  </si>
  <si>
    <t>+12 IMP</t>
  </si>
  <si>
    <t>2H</t>
  </si>
  <si>
    <t>-7 IMP</t>
  </si>
  <si>
    <t>-6 IMP</t>
  </si>
  <si>
    <t>HarrieBs - JanvK</t>
  </si>
  <si>
    <t>AdvdMo - AnnieHel</t>
  </si>
  <si>
    <t>-10 IMP</t>
  </si>
  <si>
    <t>HelmaWie - HarrieMt</t>
  </si>
  <si>
    <t>HansBe44 - AdvAch</t>
  </si>
  <si>
    <t>2D</t>
  </si>
  <si>
    <t>ABC Tobbers</t>
  </si>
  <si>
    <t>Dommelclubke</t>
  </si>
  <si>
    <t>6H</t>
  </si>
  <si>
    <t>-15 IMP</t>
  </si>
  <si>
    <t>3HX</t>
  </si>
  <si>
    <t>5S</t>
  </si>
  <si>
    <t>JackSc - JohnWer</t>
  </si>
  <si>
    <t>PaulMeij - JacquPal</t>
  </si>
  <si>
    <t>Dinykapi - ElsbethE</t>
  </si>
  <si>
    <t>RobE - MarionVm</t>
  </si>
  <si>
    <t>+15 IMP</t>
  </si>
  <si>
    <t>MartienV - LinekeEf</t>
  </si>
  <si>
    <t>AdSta - JohanGo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</si>
</sst>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D07F-CA75-4FFC-A33D-D322F778D8E2}">
  <dimension ref="A1:J81"/>
  <sheetViews>
    <sheetView workbookViewId="0">
      <selection activeCell="K1" sqref="K1"/>
    </sheetView>
  </sheetViews>
  <sheetFormatPr defaultRowHeight="15" x14ac:dyDescent="0.25"/>
  <sheetData>
    <row r="1" spans="1:10" x14ac:dyDescent="0.25">
      <c r="A1">
        <v>0</v>
      </c>
      <c r="B1">
        <v>10</v>
      </c>
      <c r="C1">
        <v>10</v>
      </c>
      <c r="D1">
        <v>10</v>
      </c>
      <c r="E1">
        <v>10</v>
      </c>
      <c r="F1">
        <v>10</v>
      </c>
      <c r="G1">
        <v>10</v>
      </c>
      <c r="H1">
        <v>10</v>
      </c>
      <c r="I1">
        <v>10</v>
      </c>
      <c r="J1" s="1">
        <v>10</v>
      </c>
    </row>
    <row r="2" spans="1:10" x14ac:dyDescent="0.25">
      <c r="A2">
        <v>1</v>
      </c>
      <c r="B2">
        <v>10.36</v>
      </c>
      <c r="C2">
        <v>10.5</v>
      </c>
      <c r="D2">
        <v>10.47</v>
      </c>
      <c r="E2">
        <v>10.44</v>
      </c>
      <c r="F2">
        <v>10.41</v>
      </c>
      <c r="G2">
        <v>10.39</v>
      </c>
      <c r="H2">
        <v>10.33</v>
      </c>
      <c r="I2">
        <v>10.31</v>
      </c>
      <c r="J2" s="1">
        <v>10.25</v>
      </c>
    </row>
    <row r="3" spans="1:10" x14ac:dyDescent="0.25">
      <c r="A3">
        <v>2</v>
      </c>
      <c r="B3">
        <v>10.71</v>
      </c>
      <c r="C3">
        <v>10.99</v>
      </c>
      <c r="D3">
        <v>10.92</v>
      </c>
      <c r="E3">
        <v>10.86</v>
      </c>
      <c r="F3">
        <v>10.81</v>
      </c>
      <c r="G3">
        <v>10.77</v>
      </c>
      <c r="H3">
        <v>10.66</v>
      </c>
      <c r="I3">
        <v>10.61</v>
      </c>
      <c r="J3" s="1">
        <v>10.5</v>
      </c>
    </row>
    <row r="4" spans="1:10" x14ac:dyDescent="0.25">
      <c r="A4">
        <v>3</v>
      </c>
      <c r="B4">
        <v>11.05</v>
      </c>
      <c r="C4">
        <v>11.46</v>
      </c>
      <c r="D4">
        <v>11.35</v>
      </c>
      <c r="E4">
        <v>11.27</v>
      </c>
      <c r="F4">
        <v>11.2</v>
      </c>
      <c r="G4">
        <v>11.14</v>
      </c>
      <c r="H4">
        <v>10.97</v>
      </c>
      <c r="I4">
        <v>10.91</v>
      </c>
      <c r="J4" s="1">
        <v>10.75</v>
      </c>
    </row>
    <row r="5" spans="1:10" x14ac:dyDescent="0.25">
      <c r="A5">
        <v>4</v>
      </c>
      <c r="B5">
        <v>11.38</v>
      </c>
      <c r="C5">
        <v>11.9</v>
      </c>
      <c r="D5">
        <v>11.77</v>
      </c>
      <c r="E5">
        <v>11.67</v>
      </c>
      <c r="F5">
        <v>11.58</v>
      </c>
      <c r="G5">
        <v>11.5</v>
      </c>
      <c r="H5">
        <v>11.28</v>
      </c>
      <c r="I5">
        <v>11.2</v>
      </c>
      <c r="J5" s="1">
        <v>10.99</v>
      </c>
    </row>
    <row r="6" spans="1:10" x14ac:dyDescent="0.25">
      <c r="A6">
        <v>5</v>
      </c>
      <c r="B6">
        <v>11.7</v>
      </c>
      <c r="C6">
        <v>12.33</v>
      </c>
      <c r="D6">
        <v>12.18</v>
      </c>
      <c r="E6">
        <v>12.05</v>
      </c>
      <c r="F6">
        <v>11.94</v>
      </c>
      <c r="G6">
        <v>11.85</v>
      </c>
      <c r="H6">
        <v>11.58</v>
      </c>
      <c r="I6">
        <v>11.48</v>
      </c>
      <c r="J6" s="1">
        <v>11.23</v>
      </c>
    </row>
    <row r="7" spans="1:10" x14ac:dyDescent="0.25">
      <c r="A7">
        <v>6</v>
      </c>
      <c r="B7">
        <v>12.01</v>
      </c>
      <c r="C7">
        <v>12.75</v>
      </c>
      <c r="D7">
        <v>12.57</v>
      </c>
      <c r="E7">
        <v>12.42</v>
      </c>
      <c r="F7">
        <v>12.29</v>
      </c>
      <c r="G7">
        <v>12.18</v>
      </c>
      <c r="H7">
        <v>11.87</v>
      </c>
      <c r="I7">
        <v>11.76</v>
      </c>
      <c r="J7" s="1">
        <v>11.46</v>
      </c>
    </row>
    <row r="8" spans="1:10" x14ac:dyDescent="0.25">
      <c r="A8">
        <v>7</v>
      </c>
      <c r="B8">
        <v>12.31</v>
      </c>
      <c r="C8">
        <v>13.15</v>
      </c>
      <c r="D8">
        <v>12.94</v>
      </c>
      <c r="E8">
        <v>12.77</v>
      </c>
      <c r="F8">
        <v>12.63</v>
      </c>
      <c r="G8">
        <v>12.51</v>
      </c>
      <c r="H8">
        <v>12.16</v>
      </c>
      <c r="I8">
        <v>12.03</v>
      </c>
      <c r="J8" s="1">
        <v>11.68</v>
      </c>
    </row>
    <row r="9" spans="1:10" x14ac:dyDescent="0.25">
      <c r="A9">
        <v>8</v>
      </c>
      <c r="B9">
        <v>12.61</v>
      </c>
      <c r="C9">
        <v>13.53</v>
      </c>
      <c r="D9">
        <v>13.31</v>
      </c>
      <c r="E9">
        <v>13.12</v>
      </c>
      <c r="F9">
        <v>12.96</v>
      </c>
      <c r="G9">
        <v>12.83</v>
      </c>
      <c r="H9">
        <v>12.44</v>
      </c>
      <c r="I9">
        <v>12.29</v>
      </c>
      <c r="J9" s="1">
        <v>11.9</v>
      </c>
    </row>
    <row r="10" spans="1:10" x14ac:dyDescent="0.25">
      <c r="A10">
        <v>9</v>
      </c>
      <c r="B10">
        <v>12.9</v>
      </c>
      <c r="C10">
        <v>13.9</v>
      </c>
      <c r="D10">
        <v>13.65</v>
      </c>
      <c r="E10">
        <v>13.45</v>
      </c>
      <c r="F10">
        <v>13.28</v>
      </c>
      <c r="G10">
        <v>13.14</v>
      </c>
      <c r="H10">
        <v>12.71</v>
      </c>
      <c r="I10">
        <v>12.55</v>
      </c>
      <c r="J10" s="1">
        <v>12.12</v>
      </c>
    </row>
    <row r="11" spans="1:10" x14ac:dyDescent="0.25">
      <c r="A11">
        <v>10</v>
      </c>
      <c r="B11">
        <v>13.18</v>
      </c>
      <c r="C11">
        <v>14.25</v>
      </c>
      <c r="D11">
        <v>13.99</v>
      </c>
      <c r="E11">
        <v>13.78</v>
      </c>
      <c r="F11">
        <v>13.59</v>
      </c>
      <c r="G11">
        <v>13.43</v>
      </c>
      <c r="H11">
        <v>12.97</v>
      </c>
      <c r="I11">
        <v>12.8</v>
      </c>
      <c r="J11" s="1">
        <v>12.33</v>
      </c>
    </row>
    <row r="12" spans="1:10" x14ac:dyDescent="0.25">
      <c r="A12">
        <v>11</v>
      </c>
      <c r="B12">
        <v>13.45</v>
      </c>
      <c r="C12">
        <v>14.59</v>
      </c>
      <c r="D12">
        <v>14.32</v>
      </c>
      <c r="E12">
        <v>14.09</v>
      </c>
      <c r="F12">
        <v>13.89</v>
      </c>
      <c r="G12">
        <v>13.72</v>
      </c>
      <c r="H12">
        <v>13.23</v>
      </c>
      <c r="I12">
        <v>13.04</v>
      </c>
      <c r="J12" s="1">
        <v>12.54</v>
      </c>
    </row>
    <row r="13" spans="1:10" x14ac:dyDescent="0.25">
      <c r="A13">
        <v>12</v>
      </c>
      <c r="B13">
        <v>13.71</v>
      </c>
      <c r="C13">
        <v>14.92</v>
      </c>
      <c r="D13">
        <v>14.63</v>
      </c>
      <c r="E13">
        <v>14.39</v>
      </c>
      <c r="F13">
        <v>14.18</v>
      </c>
      <c r="G13">
        <v>14</v>
      </c>
      <c r="H13">
        <v>13.48</v>
      </c>
      <c r="I13">
        <v>13.28</v>
      </c>
      <c r="J13" s="1">
        <v>12.75</v>
      </c>
    </row>
    <row r="14" spans="1:10" x14ac:dyDescent="0.25">
      <c r="A14">
        <v>13</v>
      </c>
      <c r="B14">
        <v>13.97</v>
      </c>
      <c r="C14">
        <v>15.24</v>
      </c>
      <c r="D14">
        <v>14.93</v>
      </c>
      <c r="E14">
        <v>14.68</v>
      </c>
      <c r="F14">
        <v>14.46</v>
      </c>
      <c r="G14">
        <v>14.28</v>
      </c>
      <c r="H14">
        <v>13.72</v>
      </c>
      <c r="I14">
        <v>13.52</v>
      </c>
      <c r="J14" s="1">
        <v>12.95</v>
      </c>
    </row>
    <row r="15" spans="1:10" x14ac:dyDescent="0.25">
      <c r="A15">
        <v>14</v>
      </c>
      <c r="B15">
        <v>14.22</v>
      </c>
      <c r="C15">
        <v>15.54</v>
      </c>
      <c r="D15">
        <v>15.22</v>
      </c>
      <c r="E15">
        <v>14.96</v>
      </c>
      <c r="F15">
        <v>14.74</v>
      </c>
      <c r="G15">
        <v>14.54</v>
      </c>
      <c r="H15">
        <v>13.96</v>
      </c>
      <c r="I15">
        <v>13.75</v>
      </c>
      <c r="J15" s="1">
        <v>13.15</v>
      </c>
    </row>
    <row r="16" spans="1:10" x14ac:dyDescent="0.25">
      <c r="A16">
        <v>15</v>
      </c>
      <c r="B16">
        <v>14.46</v>
      </c>
      <c r="C16">
        <v>15.83</v>
      </c>
      <c r="D16">
        <v>15.5</v>
      </c>
      <c r="E16">
        <v>15.23</v>
      </c>
      <c r="F16">
        <v>15</v>
      </c>
      <c r="G16">
        <v>14.8</v>
      </c>
      <c r="H16">
        <v>14.19</v>
      </c>
      <c r="I16">
        <v>13.97</v>
      </c>
      <c r="J16" s="1">
        <v>13.34</v>
      </c>
    </row>
    <row r="17" spans="1:10" x14ac:dyDescent="0.25">
      <c r="A17">
        <v>16</v>
      </c>
      <c r="B17">
        <v>14.7</v>
      </c>
      <c r="C17">
        <v>16.11</v>
      </c>
      <c r="D17">
        <v>15.78</v>
      </c>
      <c r="E17">
        <v>15.5</v>
      </c>
      <c r="F17">
        <v>15.26</v>
      </c>
      <c r="G17">
        <v>15.05</v>
      </c>
      <c r="H17">
        <v>14.42</v>
      </c>
      <c r="I17">
        <v>14.18</v>
      </c>
      <c r="J17" s="1">
        <v>13.53</v>
      </c>
    </row>
    <row r="18" spans="1:10" x14ac:dyDescent="0.25">
      <c r="A18">
        <v>17</v>
      </c>
      <c r="B18">
        <v>14.93</v>
      </c>
      <c r="C18">
        <v>16.38</v>
      </c>
      <c r="D18">
        <v>16.04</v>
      </c>
      <c r="E18">
        <v>15.75</v>
      </c>
      <c r="F18">
        <v>15.5</v>
      </c>
      <c r="G18">
        <v>15.29</v>
      </c>
      <c r="H18">
        <v>14.64</v>
      </c>
      <c r="I18">
        <v>14.39</v>
      </c>
      <c r="J18" s="1">
        <v>13.72</v>
      </c>
    </row>
    <row r="19" spans="1:10" x14ac:dyDescent="0.25">
      <c r="A19">
        <v>18</v>
      </c>
      <c r="B19">
        <v>15.15</v>
      </c>
      <c r="C19">
        <v>16.64</v>
      </c>
      <c r="D19">
        <v>16.29</v>
      </c>
      <c r="E19">
        <v>16</v>
      </c>
      <c r="F19">
        <v>15.74</v>
      </c>
      <c r="G19">
        <v>15.52</v>
      </c>
      <c r="H19">
        <v>14.85</v>
      </c>
      <c r="I19">
        <v>14.6</v>
      </c>
      <c r="J19" s="1">
        <v>13.9</v>
      </c>
    </row>
    <row r="20" spans="1:10" x14ac:dyDescent="0.25">
      <c r="A20">
        <v>19</v>
      </c>
      <c r="B20">
        <v>15.37</v>
      </c>
      <c r="C20">
        <v>16.89</v>
      </c>
      <c r="D20">
        <v>16.53</v>
      </c>
      <c r="E20">
        <v>16.23</v>
      </c>
      <c r="F20">
        <v>15.97</v>
      </c>
      <c r="G20">
        <v>15.75</v>
      </c>
      <c r="H20">
        <v>15.06</v>
      </c>
      <c r="I20">
        <v>14.8</v>
      </c>
      <c r="J20" s="1">
        <v>14.08</v>
      </c>
    </row>
    <row r="21" spans="1:10" x14ac:dyDescent="0.25">
      <c r="A21">
        <v>20</v>
      </c>
      <c r="B21">
        <v>15.58</v>
      </c>
      <c r="C21">
        <v>17.12</v>
      </c>
      <c r="D21">
        <v>16.77</v>
      </c>
      <c r="E21">
        <v>16.46</v>
      </c>
      <c r="F21">
        <v>16.2</v>
      </c>
      <c r="G21">
        <v>15.97</v>
      </c>
      <c r="H21">
        <v>15.26</v>
      </c>
      <c r="I21">
        <v>15</v>
      </c>
      <c r="J21" s="1">
        <v>14.26</v>
      </c>
    </row>
    <row r="22" spans="1:10" x14ac:dyDescent="0.25">
      <c r="A22">
        <v>21</v>
      </c>
      <c r="B22">
        <v>15.79</v>
      </c>
      <c r="C22">
        <v>17.350000000000001</v>
      </c>
      <c r="D22">
        <v>16.989999999999998</v>
      </c>
      <c r="E22">
        <v>16.68</v>
      </c>
      <c r="F22">
        <v>16.420000000000002</v>
      </c>
      <c r="G22">
        <v>16.18</v>
      </c>
      <c r="H22">
        <v>15.46</v>
      </c>
      <c r="I22">
        <v>15.19</v>
      </c>
      <c r="J22" s="1">
        <v>14.43</v>
      </c>
    </row>
    <row r="23" spans="1:10" x14ac:dyDescent="0.25">
      <c r="A23">
        <v>22</v>
      </c>
      <c r="B23">
        <v>15.99</v>
      </c>
      <c r="C23">
        <v>17.579999999999998</v>
      </c>
      <c r="D23">
        <v>17.21</v>
      </c>
      <c r="E23">
        <v>16.899999999999999</v>
      </c>
      <c r="F23">
        <v>16.63</v>
      </c>
      <c r="G23">
        <v>16.39</v>
      </c>
      <c r="H23">
        <v>15.66</v>
      </c>
      <c r="I23">
        <v>15.38</v>
      </c>
      <c r="J23" s="1">
        <v>14.6</v>
      </c>
    </row>
    <row r="24" spans="1:10" x14ac:dyDescent="0.25">
      <c r="A24">
        <v>23</v>
      </c>
      <c r="B24">
        <v>16.18</v>
      </c>
      <c r="C24">
        <v>17.79</v>
      </c>
      <c r="D24">
        <v>17.420000000000002</v>
      </c>
      <c r="E24">
        <v>17.11</v>
      </c>
      <c r="F24">
        <v>16.829999999999998</v>
      </c>
      <c r="G24">
        <v>16.59</v>
      </c>
      <c r="H24">
        <v>15.85</v>
      </c>
      <c r="I24">
        <v>15.56</v>
      </c>
      <c r="J24" s="1">
        <v>14.76</v>
      </c>
    </row>
    <row r="25" spans="1:10" x14ac:dyDescent="0.25">
      <c r="A25">
        <v>24</v>
      </c>
      <c r="B25">
        <v>16.37</v>
      </c>
      <c r="C25">
        <v>17.989999999999998</v>
      </c>
      <c r="D25">
        <v>17.62</v>
      </c>
      <c r="E25">
        <v>17.309999999999999</v>
      </c>
      <c r="F25">
        <v>17.03</v>
      </c>
      <c r="G25">
        <v>16.78</v>
      </c>
      <c r="H25">
        <v>16.03</v>
      </c>
      <c r="I25">
        <v>15.74</v>
      </c>
      <c r="J25" s="1">
        <v>14.92</v>
      </c>
    </row>
    <row r="26" spans="1:10" x14ac:dyDescent="0.25">
      <c r="A26">
        <v>25</v>
      </c>
      <c r="B26">
        <v>16.55</v>
      </c>
      <c r="C26">
        <v>18.190000000000001</v>
      </c>
      <c r="D26">
        <v>17.82</v>
      </c>
      <c r="E26">
        <v>17.5</v>
      </c>
      <c r="F26">
        <v>17.22</v>
      </c>
      <c r="G26">
        <v>16.97</v>
      </c>
      <c r="H26">
        <v>16.21</v>
      </c>
      <c r="I26">
        <v>15.92</v>
      </c>
      <c r="J26" s="1">
        <v>15.08</v>
      </c>
    </row>
    <row r="27" spans="1:10" x14ac:dyDescent="0.25">
      <c r="A27">
        <v>26</v>
      </c>
      <c r="B27">
        <v>16.73</v>
      </c>
      <c r="C27">
        <v>18.38</v>
      </c>
      <c r="D27">
        <v>18.010000000000002</v>
      </c>
      <c r="E27">
        <v>17.690000000000001</v>
      </c>
      <c r="F27">
        <v>17.41</v>
      </c>
      <c r="G27">
        <v>17.16</v>
      </c>
      <c r="H27">
        <v>16.38</v>
      </c>
      <c r="I27">
        <v>16.09</v>
      </c>
      <c r="J27" s="1">
        <v>15.24</v>
      </c>
    </row>
    <row r="28" spans="1:10" x14ac:dyDescent="0.25">
      <c r="A28">
        <v>27</v>
      </c>
      <c r="B28">
        <v>16.91</v>
      </c>
      <c r="C28">
        <v>18.559999999999999</v>
      </c>
      <c r="D28">
        <v>18.190000000000001</v>
      </c>
      <c r="E28">
        <v>17.87</v>
      </c>
      <c r="F28">
        <v>17.59</v>
      </c>
      <c r="G28">
        <v>17.34</v>
      </c>
      <c r="H28">
        <v>16.55</v>
      </c>
      <c r="I28">
        <v>16.260000000000002</v>
      </c>
      <c r="J28" s="1">
        <v>15.39</v>
      </c>
    </row>
    <row r="29" spans="1:10" x14ac:dyDescent="0.25">
      <c r="A29">
        <v>28</v>
      </c>
      <c r="B29">
        <v>17.079999999999998</v>
      </c>
      <c r="C29">
        <v>18.73</v>
      </c>
      <c r="D29">
        <v>18.36</v>
      </c>
      <c r="E29">
        <v>18.04</v>
      </c>
      <c r="F29">
        <v>17.760000000000002</v>
      </c>
      <c r="G29">
        <v>17.510000000000002</v>
      </c>
      <c r="H29">
        <v>16.72</v>
      </c>
      <c r="I29">
        <v>16.420000000000002</v>
      </c>
      <c r="J29" s="1">
        <v>15.54</v>
      </c>
    </row>
    <row r="30" spans="1:10" x14ac:dyDescent="0.25">
      <c r="A30">
        <v>29</v>
      </c>
      <c r="B30">
        <v>17.239999999999998</v>
      </c>
      <c r="C30">
        <v>18.899999999999999</v>
      </c>
      <c r="D30">
        <v>18.53</v>
      </c>
      <c r="E30">
        <v>18.21</v>
      </c>
      <c r="F30">
        <v>17.93</v>
      </c>
      <c r="G30">
        <v>17.68</v>
      </c>
      <c r="H30">
        <v>16.88</v>
      </c>
      <c r="I30">
        <v>16.579999999999998</v>
      </c>
      <c r="J30" s="1">
        <v>15.69</v>
      </c>
    </row>
    <row r="31" spans="1:10" x14ac:dyDescent="0.25">
      <c r="A31">
        <v>30</v>
      </c>
      <c r="B31">
        <v>17.399999999999999</v>
      </c>
      <c r="C31">
        <v>19.059999999999999</v>
      </c>
      <c r="D31">
        <v>18.690000000000001</v>
      </c>
      <c r="E31">
        <v>18.37</v>
      </c>
      <c r="F31">
        <v>18.09</v>
      </c>
      <c r="G31">
        <v>17.84</v>
      </c>
      <c r="H31">
        <v>17.04</v>
      </c>
      <c r="I31">
        <v>16.73</v>
      </c>
      <c r="J31" s="1">
        <v>15.83</v>
      </c>
    </row>
    <row r="32" spans="1:10" x14ac:dyDescent="0.25">
      <c r="A32">
        <v>31</v>
      </c>
      <c r="B32">
        <v>17.559999999999999</v>
      </c>
      <c r="C32">
        <v>19.22</v>
      </c>
      <c r="D32">
        <v>18.850000000000001</v>
      </c>
      <c r="E32">
        <v>18.53</v>
      </c>
      <c r="F32">
        <v>18.25</v>
      </c>
      <c r="G32">
        <v>18</v>
      </c>
      <c r="H32">
        <v>17.190000000000001</v>
      </c>
      <c r="I32">
        <v>16.88</v>
      </c>
      <c r="J32" s="1">
        <v>15.97</v>
      </c>
    </row>
    <row r="33" spans="1:10" x14ac:dyDescent="0.25">
      <c r="A33">
        <v>32</v>
      </c>
      <c r="B33">
        <v>17.71</v>
      </c>
      <c r="C33">
        <v>19.37</v>
      </c>
      <c r="D33">
        <v>19</v>
      </c>
      <c r="E33">
        <v>18.68</v>
      </c>
      <c r="F33">
        <v>18.399999999999999</v>
      </c>
      <c r="G33">
        <v>18.149999999999999</v>
      </c>
      <c r="H33">
        <v>17.34</v>
      </c>
      <c r="I33">
        <v>17.03</v>
      </c>
      <c r="J33" s="1">
        <v>16.11</v>
      </c>
    </row>
    <row r="34" spans="1:10" x14ac:dyDescent="0.25">
      <c r="A34">
        <v>33</v>
      </c>
      <c r="B34">
        <v>17.86</v>
      </c>
      <c r="C34">
        <v>19.510000000000002</v>
      </c>
      <c r="D34">
        <v>19.149999999999999</v>
      </c>
      <c r="E34">
        <v>18.829999999999998</v>
      </c>
      <c r="F34">
        <v>18.55</v>
      </c>
      <c r="G34">
        <v>18.3</v>
      </c>
      <c r="H34">
        <v>17.489999999999998</v>
      </c>
      <c r="I34">
        <v>17.170000000000002</v>
      </c>
      <c r="J34" s="1">
        <v>16.25</v>
      </c>
    </row>
    <row r="35" spans="1:10" x14ac:dyDescent="0.25">
      <c r="A35">
        <v>34</v>
      </c>
      <c r="B35">
        <v>18</v>
      </c>
      <c r="C35">
        <v>19.649999999999999</v>
      </c>
      <c r="D35">
        <v>19.29</v>
      </c>
      <c r="E35">
        <v>18.97</v>
      </c>
      <c r="F35">
        <v>18.690000000000001</v>
      </c>
      <c r="G35">
        <v>18.440000000000001</v>
      </c>
      <c r="H35">
        <v>17.63</v>
      </c>
      <c r="I35">
        <v>17.309999999999999</v>
      </c>
      <c r="J35" s="1">
        <v>16.38</v>
      </c>
    </row>
    <row r="36" spans="1:10" x14ac:dyDescent="0.25">
      <c r="A36">
        <v>35</v>
      </c>
      <c r="B36">
        <v>18.14</v>
      </c>
      <c r="C36">
        <v>19.78</v>
      </c>
      <c r="D36">
        <v>19.43</v>
      </c>
      <c r="E36">
        <v>19.11</v>
      </c>
      <c r="F36">
        <v>18.829999999999998</v>
      </c>
      <c r="G36">
        <v>18.579999999999998</v>
      </c>
      <c r="H36">
        <v>17.77</v>
      </c>
      <c r="I36">
        <v>17.45</v>
      </c>
      <c r="J36" s="1">
        <v>16.510000000000002</v>
      </c>
    </row>
    <row r="37" spans="1:10" x14ac:dyDescent="0.25">
      <c r="A37">
        <v>36</v>
      </c>
      <c r="B37">
        <v>18.28</v>
      </c>
      <c r="C37">
        <v>19.91</v>
      </c>
      <c r="D37">
        <v>19.559999999999999</v>
      </c>
      <c r="E37">
        <v>19.239999999999998</v>
      </c>
      <c r="F37">
        <v>18.97</v>
      </c>
      <c r="G37">
        <v>18.71</v>
      </c>
      <c r="H37">
        <v>17.91</v>
      </c>
      <c r="I37">
        <v>17.59</v>
      </c>
      <c r="J37" s="1">
        <v>16.64</v>
      </c>
    </row>
    <row r="38" spans="1:10" x14ac:dyDescent="0.25">
      <c r="A38">
        <v>37</v>
      </c>
      <c r="B38">
        <v>18.41</v>
      </c>
      <c r="C38">
        <v>20</v>
      </c>
      <c r="D38">
        <v>19.68</v>
      </c>
      <c r="E38">
        <v>19.37</v>
      </c>
      <c r="F38">
        <v>19.100000000000001</v>
      </c>
      <c r="G38">
        <v>18.84</v>
      </c>
      <c r="H38">
        <v>18.04</v>
      </c>
      <c r="I38">
        <v>17.72</v>
      </c>
      <c r="J38" s="1">
        <v>16.77</v>
      </c>
    </row>
    <row r="39" spans="1:10" x14ac:dyDescent="0.25">
      <c r="A39">
        <v>38</v>
      </c>
      <c r="B39">
        <v>18.54</v>
      </c>
      <c r="C39">
        <v>20</v>
      </c>
      <c r="D39">
        <v>19.8</v>
      </c>
      <c r="E39">
        <v>19.5</v>
      </c>
      <c r="F39">
        <v>19.22</v>
      </c>
      <c r="G39">
        <v>18.97</v>
      </c>
      <c r="H39">
        <v>18.170000000000002</v>
      </c>
      <c r="I39">
        <v>17.850000000000001</v>
      </c>
      <c r="J39" s="1">
        <v>16.89</v>
      </c>
    </row>
    <row r="40" spans="1:10" x14ac:dyDescent="0.25">
      <c r="A40">
        <v>39</v>
      </c>
      <c r="B40">
        <v>18.66</v>
      </c>
      <c r="C40">
        <v>20</v>
      </c>
      <c r="D40">
        <v>19.920000000000002</v>
      </c>
      <c r="E40">
        <v>19.62</v>
      </c>
      <c r="F40">
        <v>19.34</v>
      </c>
      <c r="G40">
        <v>19.100000000000001</v>
      </c>
      <c r="H40">
        <v>18.29</v>
      </c>
      <c r="I40">
        <v>17.97</v>
      </c>
      <c r="J40" s="1">
        <v>17.010000000000002</v>
      </c>
    </row>
    <row r="41" spans="1:10" x14ac:dyDescent="0.25">
      <c r="A41">
        <v>40</v>
      </c>
      <c r="B41">
        <v>18.78</v>
      </c>
      <c r="C41">
        <v>20</v>
      </c>
      <c r="D41">
        <v>20</v>
      </c>
      <c r="E41">
        <v>19.739999999999998</v>
      </c>
      <c r="F41">
        <v>19.46</v>
      </c>
      <c r="G41">
        <v>19.22</v>
      </c>
      <c r="H41">
        <v>18.41</v>
      </c>
      <c r="I41">
        <v>18.09</v>
      </c>
      <c r="J41" s="1">
        <v>17.13</v>
      </c>
    </row>
    <row r="42" spans="1:10" x14ac:dyDescent="0.25">
      <c r="A42">
        <v>41</v>
      </c>
      <c r="B42">
        <v>18.899999999999999</v>
      </c>
      <c r="C42">
        <v>20</v>
      </c>
      <c r="D42">
        <v>20</v>
      </c>
      <c r="E42">
        <v>19.850000000000001</v>
      </c>
      <c r="F42">
        <v>19.579999999999998</v>
      </c>
      <c r="G42">
        <v>19.329999999999998</v>
      </c>
      <c r="H42">
        <v>18.53</v>
      </c>
      <c r="I42">
        <v>18.21</v>
      </c>
      <c r="J42" s="1">
        <v>17.25</v>
      </c>
    </row>
    <row r="43" spans="1:10" x14ac:dyDescent="0.25">
      <c r="A43">
        <v>42</v>
      </c>
      <c r="B43">
        <v>19.02</v>
      </c>
      <c r="C43">
        <v>20</v>
      </c>
      <c r="D43">
        <v>20</v>
      </c>
      <c r="E43">
        <v>19.95</v>
      </c>
      <c r="F43">
        <v>19.690000000000001</v>
      </c>
      <c r="G43">
        <v>19.440000000000001</v>
      </c>
      <c r="H43">
        <v>18.649999999999999</v>
      </c>
      <c r="I43">
        <v>18.329999999999998</v>
      </c>
      <c r="J43" s="1">
        <v>17.36</v>
      </c>
    </row>
    <row r="44" spans="1:10" x14ac:dyDescent="0.25">
      <c r="A44">
        <v>43</v>
      </c>
      <c r="B44">
        <v>19.13</v>
      </c>
      <c r="C44">
        <v>20</v>
      </c>
      <c r="D44">
        <v>20</v>
      </c>
      <c r="E44">
        <v>20</v>
      </c>
      <c r="F44">
        <v>19.8</v>
      </c>
      <c r="G44">
        <v>19.55</v>
      </c>
      <c r="H44">
        <v>18.760000000000002</v>
      </c>
      <c r="I44">
        <v>18.440000000000001</v>
      </c>
      <c r="J44" s="1">
        <v>17.47</v>
      </c>
    </row>
    <row r="45" spans="1:10" x14ac:dyDescent="0.25">
      <c r="A45">
        <v>44</v>
      </c>
      <c r="B45">
        <v>19.239999999999998</v>
      </c>
      <c r="C45">
        <v>20</v>
      </c>
      <c r="D45">
        <v>20</v>
      </c>
      <c r="E45">
        <v>20</v>
      </c>
      <c r="F45">
        <v>19.899999999999999</v>
      </c>
      <c r="G45">
        <v>19.66</v>
      </c>
      <c r="H45">
        <v>18.87</v>
      </c>
      <c r="I45">
        <v>18.55</v>
      </c>
      <c r="J45" s="1">
        <v>17.579999999999998</v>
      </c>
    </row>
    <row r="46" spans="1:10" x14ac:dyDescent="0.25">
      <c r="A46">
        <v>45</v>
      </c>
      <c r="B46">
        <v>19.34</v>
      </c>
      <c r="C46">
        <v>20</v>
      </c>
      <c r="D46">
        <v>20</v>
      </c>
      <c r="E46">
        <v>20</v>
      </c>
      <c r="F46">
        <v>20</v>
      </c>
      <c r="G46">
        <v>19.760000000000002</v>
      </c>
      <c r="H46">
        <v>18.98</v>
      </c>
      <c r="I46">
        <v>18.66</v>
      </c>
      <c r="J46" s="1">
        <v>17.690000000000001</v>
      </c>
    </row>
    <row r="47" spans="1:10" x14ac:dyDescent="0.25">
      <c r="A47">
        <v>46</v>
      </c>
      <c r="B47">
        <v>19.440000000000001</v>
      </c>
      <c r="C47">
        <v>20</v>
      </c>
      <c r="D47">
        <v>20</v>
      </c>
      <c r="E47">
        <v>20</v>
      </c>
      <c r="F47">
        <v>20</v>
      </c>
      <c r="G47">
        <v>19.86</v>
      </c>
      <c r="H47">
        <v>19.079999999999998</v>
      </c>
      <c r="I47">
        <v>18.77</v>
      </c>
      <c r="J47" s="1">
        <v>17.79</v>
      </c>
    </row>
    <row r="48" spans="1:10" x14ac:dyDescent="0.25">
      <c r="A48">
        <v>47</v>
      </c>
      <c r="B48">
        <v>19.54</v>
      </c>
      <c r="C48">
        <v>20</v>
      </c>
      <c r="D48">
        <v>20</v>
      </c>
      <c r="E48">
        <v>20</v>
      </c>
      <c r="F48">
        <v>20</v>
      </c>
      <c r="G48">
        <v>19.96</v>
      </c>
      <c r="H48">
        <v>19.18</v>
      </c>
      <c r="I48">
        <v>18.87</v>
      </c>
      <c r="J48" s="1">
        <v>17.89</v>
      </c>
    </row>
    <row r="49" spans="1:10" x14ac:dyDescent="0.25">
      <c r="A49">
        <v>48</v>
      </c>
      <c r="B49">
        <v>19.64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19.28</v>
      </c>
      <c r="I49">
        <v>18.97</v>
      </c>
      <c r="J49" s="1">
        <v>17.989999999999998</v>
      </c>
    </row>
    <row r="50" spans="1:10" x14ac:dyDescent="0.25">
      <c r="A50">
        <v>49</v>
      </c>
      <c r="B50">
        <v>19.739999999999998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19.38</v>
      </c>
      <c r="I50">
        <v>19.07</v>
      </c>
      <c r="J50" s="1">
        <v>18.09</v>
      </c>
    </row>
    <row r="51" spans="1:10" x14ac:dyDescent="0.25">
      <c r="A51">
        <v>50</v>
      </c>
      <c r="B51">
        <v>19.829999999999998</v>
      </c>
      <c r="C51">
        <v>20</v>
      </c>
      <c r="D51">
        <v>20</v>
      </c>
      <c r="E51">
        <v>20</v>
      </c>
      <c r="F51">
        <v>20</v>
      </c>
      <c r="G51">
        <v>20</v>
      </c>
      <c r="H51">
        <v>19.47</v>
      </c>
      <c r="I51">
        <v>19.16</v>
      </c>
      <c r="J51" s="1">
        <v>18.190000000000001</v>
      </c>
    </row>
    <row r="52" spans="1:10" x14ac:dyDescent="0.25">
      <c r="A52">
        <v>51</v>
      </c>
      <c r="B52">
        <v>19.920000000000002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19.559999999999999</v>
      </c>
      <c r="I52">
        <v>19.25</v>
      </c>
      <c r="J52" s="1">
        <v>18.29</v>
      </c>
    </row>
    <row r="53" spans="1:10" x14ac:dyDescent="0.25">
      <c r="A53">
        <v>52</v>
      </c>
      <c r="B53">
        <v>20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19.649999999999999</v>
      </c>
      <c r="I53">
        <v>19.34</v>
      </c>
      <c r="J53" s="1">
        <v>18.38</v>
      </c>
    </row>
    <row r="54" spans="1:10" x14ac:dyDescent="0.25">
      <c r="A54">
        <v>53</v>
      </c>
      <c r="B54">
        <v>20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19.739999999999998</v>
      </c>
      <c r="I54">
        <v>19.43</v>
      </c>
      <c r="J54" s="1">
        <v>18.47</v>
      </c>
    </row>
    <row r="55" spans="1:10" x14ac:dyDescent="0.25">
      <c r="A55">
        <v>54</v>
      </c>
      <c r="B55">
        <v>20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19.829999999999998</v>
      </c>
      <c r="I55">
        <v>19.52</v>
      </c>
      <c r="J55" s="1">
        <v>18.559999999999999</v>
      </c>
    </row>
    <row r="56" spans="1:10" x14ac:dyDescent="0.25">
      <c r="A56">
        <v>55</v>
      </c>
      <c r="B56">
        <v>20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19.91</v>
      </c>
      <c r="I56">
        <v>19.61</v>
      </c>
      <c r="J56" s="1">
        <v>18.649999999999999</v>
      </c>
    </row>
    <row r="57" spans="1:10" x14ac:dyDescent="0.25">
      <c r="A57">
        <v>56</v>
      </c>
      <c r="B57">
        <v>20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19.989999999999998</v>
      </c>
      <c r="I57">
        <v>19.690000000000001</v>
      </c>
      <c r="J57" s="1">
        <v>18.739999999999998</v>
      </c>
    </row>
    <row r="58" spans="1:10" x14ac:dyDescent="0.25">
      <c r="A58">
        <v>57</v>
      </c>
      <c r="B58">
        <v>20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19.77</v>
      </c>
      <c r="J58" s="1">
        <v>18.82</v>
      </c>
    </row>
    <row r="59" spans="1:10" x14ac:dyDescent="0.25">
      <c r="A59">
        <v>58</v>
      </c>
      <c r="B59">
        <v>20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19.850000000000001</v>
      </c>
      <c r="J59" s="1">
        <v>18.899999999999999</v>
      </c>
    </row>
    <row r="60" spans="1:10" x14ac:dyDescent="0.25">
      <c r="A60">
        <v>59</v>
      </c>
      <c r="B60">
        <v>20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19.93</v>
      </c>
      <c r="J60" s="1">
        <v>18.98</v>
      </c>
    </row>
    <row r="61" spans="1:10" x14ac:dyDescent="0.25">
      <c r="A61">
        <v>60</v>
      </c>
      <c r="B61">
        <v>20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 s="1">
        <v>19.059999999999999</v>
      </c>
    </row>
    <row r="62" spans="1:10" x14ac:dyDescent="0.25">
      <c r="A62">
        <v>61</v>
      </c>
      <c r="B62">
        <v>20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 s="1">
        <v>19.14</v>
      </c>
    </row>
    <row r="63" spans="1:10" x14ac:dyDescent="0.25">
      <c r="A63">
        <v>62</v>
      </c>
      <c r="B63">
        <v>20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 s="1">
        <v>19.22</v>
      </c>
    </row>
    <row r="64" spans="1:10" x14ac:dyDescent="0.25">
      <c r="A64">
        <v>63</v>
      </c>
      <c r="B64">
        <v>20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 s="1">
        <v>19.3</v>
      </c>
    </row>
    <row r="65" spans="1:10" x14ac:dyDescent="0.25">
      <c r="A65">
        <v>64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 s="1">
        <v>19.37</v>
      </c>
    </row>
    <row r="66" spans="1:10" x14ac:dyDescent="0.25">
      <c r="A66">
        <v>65</v>
      </c>
      <c r="B66">
        <v>20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 s="1">
        <v>19.440000000000001</v>
      </c>
    </row>
    <row r="67" spans="1:10" x14ac:dyDescent="0.25">
      <c r="A67">
        <v>66</v>
      </c>
      <c r="B67">
        <v>20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 s="1">
        <v>19.510000000000002</v>
      </c>
    </row>
    <row r="68" spans="1:10" x14ac:dyDescent="0.25">
      <c r="A68">
        <v>67</v>
      </c>
      <c r="B68">
        <v>20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 s="1">
        <v>19.579999999999998</v>
      </c>
    </row>
    <row r="69" spans="1:10" x14ac:dyDescent="0.25">
      <c r="A69">
        <v>68</v>
      </c>
      <c r="B69">
        <v>20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 s="1">
        <v>19.649999999999999</v>
      </c>
    </row>
    <row r="70" spans="1:10" x14ac:dyDescent="0.25">
      <c r="A70">
        <v>69</v>
      </c>
      <c r="B70">
        <v>20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 s="1">
        <v>19.72</v>
      </c>
    </row>
    <row r="71" spans="1:10" x14ac:dyDescent="0.25">
      <c r="A71">
        <v>70</v>
      </c>
      <c r="B71">
        <v>20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 s="1">
        <v>19.79</v>
      </c>
    </row>
    <row r="72" spans="1:10" x14ac:dyDescent="0.25">
      <c r="A72">
        <v>71</v>
      </c>
      <c r="B72">
        <v>20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 s="1">
        <v>19.850000000000001</v>
      </c>
    </row>
    <row r="73" spans="1:10" x14ac:dyDescent="0.25">
      <c r="A73">
        <v>72</v>
      </c>
      <c r="B73">
        <v>20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 s="1">
        <v>19.91</v>
      </c>
    </row>
    <row r="74" spans="1:10" x14ac:dyDescent="0.25">
      <c r="A74">
        <v>73</v>
      </c>
      <c r="B74">
        <v>20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 s="1">
        <v>19.97</v>
      </c>
    </row>
    <row r="75" spans="1:10" x14ac:dyDescent="0.25">
      <c r="A75">
        <v>74</v>
      </c>
      <c r="B75">
        <v>20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 s="1">
        <v>20</v>
      </c>
    </row>
    <row r="76" spans="1:10" x14ac:dyDescent="0.25">
      <c r="A76">
        <v>75</v>
      </c>
      <c r="B76">
        <v>20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</row>
    <row r="77" spans="1:10" x14ac:dyDescent="0.25">
      <c r="A77">
        <v>76</v>
      </c>
      <c r="B77">
        <v>20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</row>
    <row r="78" spans="1:10" x14ac:dyDescent="0.25">
      <c r="A78">
        <v>77</v>
      </c>
      <c r="B78">
        <v>20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</row>
    <row r="79" spans="1:10" x14ac:dyDescent="0.25">
      <c r="A79">
        <v>78</v>
      </c>
      <c r="B79">
        <v>20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</row>
    <row r="80" spans="1:10" x14ac:dyDescent="0.25">
      <c r="A80">
        <v>79</v>
      </c>
      <c r="B80">
        <v>20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</row>
    <row r="81" spans="1:10" x14ac:dyDescent="0.25">
      <c r="A81">
        <v>80</v>
      </c>
      <c r="B81">
        <v>20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FC25-98DB-41E8-95E2-E6F0A776BF33}">
  <dimension ref="A1:W26"/>
  <sheetViews>
    <sheetView tabSelected="1"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2</v>
      </c>
      <c r="K1" s="2" t="s">
        <v>3</v>
      </c>
      <c r="L1" s="3" t="s">
        <v>4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15</v>
      </c>
      <c r="C3" s="5" t="s">
        <v>16</v>
      </c>
      <c r="D3" s="5"/>
      <c r="E3" s="5">
        <v>120</v>
      </c>
      <c r="F3" s="5" t="s">
        <v>17</v>
      </c>
      <c r="G3" s="5"/>
      <c r="H3" s="5">
        <v>1</v>
      </c>
      <c r="I3" s="5" t="s">
        <v>15</v>
      </c>
      <c r="J3" s="5">
        <v>2</v>
      </c>
      <c r="K3" s="5"/>
      <c r="L3" s="5">
        <v>-180</v>
      </c>
      <c r="M3" s="5" t="s">
        <v>18</v>
      </c>
      <c r="N3" s="5"/>
      <c r="O3" s="5">
        <f t="shared" ref="O3:O26" si="0">E3 + L3</f>
        <v>-60</v>
      </c>
      <c r="P3" s="5">
        <f t="shared" ref="P3:P26" si="1">VLOOKUP(O3,Impschaal,2)</f>
        <v>-2</v>
      </c>
      <c r="Q3" s="5" t="str">
        <f t="shared" ref="Q3:Q26" si="2">IF(O3&gt;0,P3,"")</f>
        <v/>
      </c>
      <c r="R3" s="5">
        <f t="shared" ref="R3:R26" si="3">IF(O3&lt;0,-1*P3,"")</f>
        <v>2</v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22</v>
      </c>
      <c r="C4" s="5">
        <v>1</v>
      </c>
      <c r="D4" s="5"/>
      <c r="E4" s="5">
        <v>-130</v>
      </c>
      <c r="F4" s="5" t="s">
        <v>23</v>
      </c>
      <c r="G4" s="5"/>
      <c r="H4" s="5">
        <v>2</v>
      </c>
      <c r="I4" s="5" t="s">
        <v>24</v>
      </c>
      <c r="J4" s="5">
        <v>2</v>
      </c>
      <c r="K4" s="5"/>
      <c r="L4" s="5">
        <v>520</v>
      </c>
      <c r="M4" s="5" t="s">
        <v>25</v>
      </c>
      <c r="N4" s="5"/>
      <c r="O4" s="5">
        <f t="shared" si="0"/>
        <v>390</v>
      </c>
      <c r="P4" s="5">
        <f t="shared" si="1"/>
        <v>9</v>
      </c>
      <c r="Q4" s="5">
        <f t="shared" si="2"/>
        <v>9</v>
      </c>
      <c r="R4" s="5" t="str">
        <f t="shared" si="3"/>
        <v/>
      </c>
      <c r="S4" s="9"/>
      <c r="W4" s="10"/>
    </row>
    <row r="5" spans="1:23" x14ac:dyDescent="0.25">
      <c r="A5" s="5">
        <v>3</v>
      </c>
      <c r="B5" s="5" t="s">
        <v>26</v>
      </c>
      <c r="C5" s="5">
        <v>-1</v>
      </c>
      <c r="D5" s="5"/>
      <c r="E5" s="5">
        <v>100</v>
      </c>
      <c r="F5" s="5" t="s">
        <v>25</v>
      </c>
      <c r="G5" s="5"/>
      <c r="H5" s="5">
        <v>3</v>
      </c>
      <c r="I5" s="5" t="s">
        <v>26</v>
      </c>
      <c r="J5" s="5">
        <v>-1</v>
      </c>
      <c r="K5" s="5"/>
      <c r="L5" s="5">
        <v>-100</v>
      </c>
      <c r="M5" s="5" t="s">
        <v>27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29</v>
      </c>
      <c r="U5" s="12">
        <f>SUM(Q3:Q26)</f>
        <v>55</v>
      </c>
      <c r="V5" s="12">
        <f>U5 - U6</f>
        <v>10</v>
      </c>
      <c r="W5" s="13">
        <f>IF(V5&gt;0,VLOOKUP(V5,VPSchaal,10),20-VLOOKUP(V6,VPSchaal,10))</f>
        <v>12.33</v>
      </c>
    </row>
    <row r="6" spans="1:23" x14ac:dyDescent="0.25">
      <c r="A6" s="5">
        <v>4</v>
      </c>
      <c r="B6" s="5" t="s">
        <v>30</v>
      </c>
      <c r="C6" s="5">
        <v>-3</v>
      </c>
      <c r="D6" s="5"/>
      <c r="E6" s="5">
        <v>-300</v>
      </c>
      <c r="F6" s="5" t="s">
        <v>27</v>
      </c>
      <c r="G6" s="5"/>
      <c r="H6" s="5">
        <v>4</v>
      </c>
      <c r="I6" s="5" t="s">
        <v>31</v>
      </c>
      <c r="J6" s="5" t="s">
        <v>16</v>
      </c>
      <c r="K6" s="5"/>
      <c r="L6" s="5">
        <v>140</v>
      </c>
      <c r="M6" s="5" t="s">
        <v>17</v>
      </c>
      <c r="N6" s="5"/>
      <c r="O6" s="5">
        <f t="shared" si="0"/>
        <v>-160</v>
      </c>
      <c r="P6" s="5">
        <f t="shared" si="1"/>
        <v>-4</v>
      </c>
      <c r="Q6" s="5" t="str">
        <f t="shared" si="2"/>
        <v/>
      </c>
      <c r="R6" s="5">
        <f t="shared" si="3"/>
        <v>4</v>
      </c>
      <c r="S6" s="14" t="s">
        <v>32</v>
      </c>
      <c r="T6" s="15" t="s">
        <v>33</v>
      </c>
      <c r="U6" s="15">
        <f>SUM(R3:R26)</f>
        <v>45</v>
      </c>
      <c r="V6" s="15">
        <f>U6 - U5</f>
        <v>-10</v>
      </c>
      <c r="W6" s="16">
        <f>IF(V6&gt;0,VLOOKUP(V6,VPSchaal,10),20-VLOOKUP(V5,VPSchaal,10))</f>
        <v>7.67</v>
      </c>
    </row>
    <row r="7" spans="1:23" x14ac:dyDescent="0.25">
      <c r="A7" s="5">
        <v>5</v>
      </c>
      <c r="B7" s="5" t="s">
        <v>34</v>
      </c>
      <c r="C7" s="5">
        <v>3</v>
      </c>
      <c r="D7" s="5"/>
      <c r="E7" s="5">
        <v>-510</v>
      </c>
      <c r="F7" s="5" t="s">
        <v>35</v>
      </c>
      <c r="G7" s="5"/>
      <c r="H7" s="5">
        <v>5</v>
      </c>
      <c r="I7" s="5" t="s">
        <v>34</v>
      </c>
      <c r="J7" s="5">
        <v>3</v>
      </c>
      <c r="K7" s="5"/>
      <c r="L7" s="5">
        <v>510</v>
      </c>
      <c r="M7" s="5" t="s">
        <v>36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37</v>
      </c>
      <c r="C8" s="5">
        <v>-1</v>
      </c>
      <c r="D8" s="5"/>
      <c r="E8" s="5">
        <v>-50</v>
      </c>
      <c r="F8" s="5" t="s">
        <v>38</v>
      </c>
      <c r="G8" s="5"/>
      <c r="H8" s="5">
        <v>6</v>
      </c>
      <c r="I8" s="5" t="s">
        <v>37</v>
      </c>
      <c r="J8" s="5">
        <v>1</v>
      </c>
      <c r="K8" s="5"/>
      <c r="L8" s="5">
        <v>-120</v>
      </c>
      <c r="M8" s="5" t="s">
        <v>18</v>
      </c>
      <c r="N8" s="5"/>
      <c r="O8" s="5">
        <f t="shared" si="0"/>
        <v>-170</v>
      </c>
      <c r="P8" s="5">
        <f t="shared" si="1"/>
        <v>-5</v>
      </c>
      <c r="Q8" s="5" t="str">
        <f t="shared" si="2"/>
        <v/>
      </c>
      <c r="R8" s="5">
        <f t="shared" si="3"/>
        <v>5</v>
      </c>
    </row>
    <row r="9" spans="1:23" x14ac:dyDescent="0.25">
      <c r="A9" s="5">
        <v>7</v>
      </c>
      <c r="B9" s="5" t="s">
        <v>39</v>
      </c>
      <c r="C9" s="5">
        <v>-1</v>
      </c>
      <c r="D9" s="5"/>
      <c r="E9" s="5">
        <v>100</v>
      </c>
      <c r="F9" s="5" t="s">
        <v>40</v>
      </c>
      <c r="G9" s="5"/>
      <c r="H9" s="5">
        <v>7</v>
      </c>
      <c r="I9" s="5" t="s">
        <v>41</v>
      </c>
      <c r="J9" s="5">
        <v>1</v>
      </c>
      <c r="K9" s="5"/>
      <c r="L9" s="5">
        <v>-140</v>
      </c>
      <c r="M9" s="5" t="s">
        <v>17</v>
      </c>
      <c r="N9" s="5"/>
      <c r="O9" s="5">
        <f t="shared" si="0"/>
        <v>-40</v>
      </c>
      <c r="P9" s="5">
        <f t="shared" si="1"/>
        <v>-1</v>
      </c>
      <c r="Q9" s="5" t="str">
        <f t="shared" si="2"/>
        <v/>
      </c>
      <c r="R9" s="5">
        <f t="shared" si="3"/>
        <v>1</v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510</v>
      </c>
      <c r="F10" s="5" t="s">
        <v>43</v>
      </c>
      <c r="G10" s="5"/>
      <c r="H10" s="5">
        <v>8</v>
      </c>
      <c r="I10" s="5" t="s">
        <v>44</v>
      </c>
      <c r="J10" s="5">
        <v>1</v>
      </c>
      <c r="K10" s="5"/>
      <c r="L10" s="5">
        <v>-420</v>
      </c>
      <c r="M10" s="5" t="s">
        <v>45</v>
      </c>
      <c r="N10" s="5"/>
      <c r="O10" s="5">
        <f t="shared" si="0"/>
        <v>90</v>
      </c>
      <c r="P10" s="5">
        <f t="shared" si="1"/>
        <v>3</v>
      </c>
      <c r="Q10" s="5">
        <f t="shared" si="2"/>
        <v>3</v>
      </c>
      <c r="R10" s="5" t="str">
        <f t="shared" si="3"/>
        <v/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100</v>
      </c>
      <c r="F11" s="5" t="s">
        <v>17</v>
      </c>
      <c r="G11" s="5"/>
      <c r="H11" s="5">
        <v>9</v>
      </c>
      <c r="I11" s="5" t="s">
        <v>15</v>
      </c>
      <c r="J11" s="5">
        <v>1</v>
      </c>
      <c r="K11" s="5"/>
      <c r="L11" s="5">
        <v>150</v>
      </c>
      <c r="M11" s="5" t="s">
        <v>23</v>
      </c>
      <c r="N11" s="5"/>
      <c r="O11" s="5">
        <f t="shared" si="0"/>
        <v>250</v>
      </c>
      <c r="P11" s="5">
        <f t="shared" si="1"/>
        <v>6</v>
      </c>
      <c r="Q11" s="5">
        <f t="shared" si="2"/>
        <v>6</v>
      </c>
      <c r="R11" s="5" t="str">
        <f t="shared" si="3"/>
        <v/>
      </c>
    </row>
    <row r="12" spans="1:23" x14ac:dyDescent="0.25">
      <c r="A12" s="5">
        <v>10</v>
      </c>
      <c r="B12" s="5" t="s">
        <v>46</v>
      </c>
      <c r="C12" s="5">
        <v>1</v>
      </c>
      <c r="D12" s="5"/>
      <c r="E12" s="5">
        <v>1470</v>
      </c>
      <c r="F12" s="5" t="s">
        <v>47</v>
      </c>
      <c r="G12" s="5"/>
      <c r="H12" s="5">
        <v>10</v>
      </c>
      <c r="I12" s="5" t="s">
        <v>42</v>
      </c>
      <c r="J12" s="5">
        <v>1</v>
      </c>
      <c r="K12" s="5"/>
      <c r="L12" s="5">
        <v>-650</v>
      </c>
      <c r="M12" s="5" t="s">
        <v>47</v>
      </c>
      <c r="N12" s="5"/>
      <c r="O12" s="5">
        <f t="shared" si="0"/>
        <v>820</v>
      </c>
      <c r="P12" s="5">
        <f t="shared" si="1"/>
        <v>13</v>
      </c>
      <c r="Q12" s="5">
        <f t="shared" si="2"/>
        <v>13</v>
      </c>
      <c r="R12" s="5" t="str">
        <f t="shared" si="3"/>
        <v/>
      </c>
    </row>
    <row r="13" spans="1:23" x14ac:dyDescent="0.25">
      <c r="A13" s="5">
        <v>11</v>
      </c>
      <c r="B13" s="5" t="s">
        <v>41</v>
      </c>
      <c r="C13" s="5">
        <v>1</v>
      </c>
      <c r="D13" s="5"/>
      <c r="E13" s="5">
        <v>140</v>
      </c>
      <c r="F13" s="5" t="s">
        <v>43</v>
      </c>
      <c r="G13" s="5"/>
      <c r="H13" s="5">
        <v>11</v>
      </c>
      <c r="I13" s="5" t="s">
        <v>31</v>
      </c>
      <c r="J13" s="5">
        <v>1</v>
      </c>
      <c r="K13" s="5"/>
      <c r="L13" s="5">
        <v>-170</v>
      </c>
      <c r="M13" s="5" t="s">
        <v>38</v>
      </c>
      <c r="N13" s="5"/>
      <c r="O13" s="5">
        <f t="shared" si="0"/>
        <v>-30</v>
      </c>
      <c r="P13" s="5">
        <f t="shared" si="1"/>
        <v>-1</v>
      </c>
      <c r="Q13" s="5" t="str">
        <f t="shared" si="2"/>
        <v/>
      </c>
      <c r="R13" s="5">
        <f t="shared" si="3"/>
        <v>1</v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1460</v>
      </c>
      <c r="F14" s="5" t="s">
        <v>38</v>
      </c>
      <c r="G14" s="5"/>
      <c r="H14" s="5">
        <v>12</v>
      </c>
      <c r="I14" s="5" t="s">
        <v>48</v>
      </c>
      <c r="J14" s="5">
        <v>1</v>
      </c>
      <c r="K14" s="5"/>
      <c r="L14" s="5">
        <v>-1460</v>
      </c>
      <c r="M14" s="5" t="s">
        <v>49</v>
      </c>
      <c r="N14" s="5"/>
      <c r="O14" s="5">
        <f t="shared" si="0"/>
        <v>0</v>
      </c>
      <c r="P14" s="5">
        <f t="shared" si="1"/>
        <v>0</v>
      </c>
      <c r="Q14" s="5" t="str">
        <f t="shared" si="2"/>
        <v/>
      </c>
      <c r="R14" s="5" t="str">
        <f t="shared" si="3"/>
        <v/>
      </c>
    </row>
    <row r="15" spans="1:23" x14ac:dyDescent="0.25">
      <c r="A15" s="5">
        <v>13</v>
      </c>
      <c r="B15" s="5" t="s">
        <v>37</v>
      </c>
      <c r="C15" s="5">
        <v>1</v>
      </c>
      <c r="D15" s="5"/>
      <c r="E15" s="5">
        <v>120</v>
      </c>
      <c r="F15" s="5" t="s">
        <v>43</v>
      </c>
      <c r="G15" s="5"/>
      <c r="H15" s="5">
        <v>13</v>
      </c>
      <c r="I15" s="5" t="s">
        <v>41</v>
      </c>
      <c r="J15" s="5">
        <v>-1</v>
      </c>
      <c r="K15" s="5"/>
      <c r="L15" s="5">
        <v>100</v>
      </c>
      <c r="M15" s="5" t="s">
        <v>25</v>
      </c>
      <c r="N15" s="5"/>
      <c r="O15" s="5">
        <f t="shared" si="0"/>
        <v>220</v>
      </c>
      <c r="P15" s="5">
        <f t="shared" si="1"/>
        <v>6</v>
      </c>
      <c r="Q15" s="5">
        <f t="shared" si="2"/>
        <v>6</v>
      </c>
      <c r="R15" s="5" t="str">
        <f t="shared" si="3"/>
        <v/>
      </c>
    </row>
    <row r="16" spans="1:23" x14ac:dyDescent="0.25">
      <c r="A16" s="5">
        <v>14</v>
      </c>
      <c r="B16" s="5" t="s">
        <v>26</v>
      </c>
      <c r="C16" s="5">
        <v>-1</v>
      </c>
      <c r="D16" s="5"/>
      <c r="E16" s="5">
        <v>-50</v>
      </c>
      <c r="F16" s="5" t="s">
        <v>38</v>
      </c>
      <c r="G16" s="5"/>
      <c r="H16" s="5">
        <v>14</v>
      </c>
      <c r="I16" s="5" t="s">
        <v>22</v>
      </c>
      <c r="J16" s="5">
        <v>2</v>
      </c>
      <c r="K16" s="5"/>
      <c r="L16" s="5">
        <v>-150</v>
      </c>
      <c r="M16" s="5" t="s">
        <v>38</v>
      </c>
      <c r="N16" s="5"/>
      <c r="O16" s="5">
        <f t="shared" si="0"/>
        <v>-200</v>
      </c>
      <c r="P16" s="5">
        <f t="shared" si="1"/>
        <v>-5</v>
      </c>
      <c r="Q16" s="5" t="str">
        <f t="shared" si="2"/>
        <v/>
      </c>
      <c r="R16" s="5">
        <f t="shared" si="3"/>
        <v>5</v>
      </c>
    </row>
    <row r="17" spans="1:22" x14ac:dyDescent="0.25">
      <c r="A17" s="5">
        <v>15</v>
      </c>
      <c r="B17" s="5" t="s">
        <v>30</v>
      </c>
      <c r="C17" s="5">
        <v>2</v>
      </c>
      <c r="D17" s="5"/>
      <c r="E17" s="5">
        <v>-150</v>
      </c>
      <c r="F17" s="5" t="s">
        <v>17</v>
      </c>
      <c r="G17" s="5"/>
      <c r="H17" s="5">
        <v>15</v>
      </c>
      <c r="I17" s="5" t="s">
        <v>39</v>
      </c>
      <c r="J17" s="5" t="s">
        <v>16</v>
      </c>
      <c r="K17" s="5"/>
      <c r="L17" s="5">
        <v>130</v>
      </c>
      <c r="M17" s="5" t="s">
        <v>40</v>
      </c>
      <c r="N17" s="5"/>
      <c r="O17" s="5">
        <f t="shared" si="0"/>
        <v>-20</v>
      </c>
      <c r="P17" s="5">
        <f t="shared" si="1"/>
        <v>-1</v>
      </c>
      <c r="Q17" s="5" t="str">
        <f t="shared" si="2"/>
        <v/>
      </c>
      <c r="R17" s="5">
        <f t="shared" si="3"/>
        <v>1</v>
      </c>
    </row>
    <row r="18" spans="1:22" x14ac:dyDescent="0.25">
      <c r="A18" s="5">
        <v>16</v>
      </c>
      <c r="B18" s="5" t="s">
        <v>26</v>
      </c>
      <c r="C18" s="5">
        <v>-1</v>
      </c>
      <c r="D18" s="5"/>
      <c r="E18" s="5">
        <v>100</v>
      </c>
      <c r="F18" s="5" t="s">
        <v>50</v>
      </c>
      <c r="G18" s="5"/>
      <c r="H18" s="5">
        <v>16</v>
      </c>
      <c r="I18" s="5" t="s">
        <v>26</v>
      </c>
      <c r="J18" s="5">
        <v>1</v>
      </c>
      <c r="K18" s="5"/>
      <c r="L18" s="5">
        <v>630</v>
      </c>
      <c r="M18" s="5" t="s">
        <v>35</v>
      </c>
      <c r="N18" s="5"/>
      <c r="O18" s="5">
        <f t="shared" si="0"/>
        <v>730</v>
      </c>
      <c r="P18" s="5">
        <f t="shared" si="1"/>
        <v>12</v>
      </c>
      <c r="Q18" s="5">
        <f t="shared" si="2"/>
        <v>12</v>
      </c>
      <c r="R18" s="5" t="str">
        <f t="shared" si="3"/>
        <v/>
      </c>
    </row>
    <row r="19" spans="1:22" x14ac:dyDescent="0.25">
      <c r="A19" s="5">
        <v>17</v>
      </c>
      <c r="B19" s="5" t="s">
        <v>34</v>
      </c>
      <c r="C19" s="5" t="s">
        <v>16</v>
      </c>
      <c r="D19" s="5"/>
      <c r="E19" s="5">
        <v>-420</v>
      </c>
      <c r="F19" s="5" t="s">
        <v>51</v>
      </c>
      <c r="G19" s="5"/>
      <c r="H19" s="5">
        <v>17</v>
      </c>
      <c r="I19" s="5" t="s">
        <v>30</v>
      </c>
      <c r="J19" s="5">
        <v>-1</v>
      </c>
      <c r="K19" s="5"/>
      <c r="L19" s="5">
        <v>50</v>
      </c>
      <c r="M19" s="5" t="s">
        <v>45</v>
      </c>
      <c r="N19" s="5"/>
      <c r="O19" s="5">
        <f t="shared" si="0"/>
        <v>-370</v>
      </c>
      <c r="P19" s="5">
        <f t="shared" si="1"/>
        <v>-9</v>
      </c>
      <c r="Q19" s="5" t="str">
        <f t="shared" si="2"/>
        <v/>
      </c>
      <c r="R19" s="5">
        <f t="shared" si="3"/>
        <v>9</v>
      </c>
    </row>
    <row r="20" spans="1:22" x14ac:dyDescent="0.25">
      <c r="A20" s="5">
        <v>18</v>
      </c>
      <c r="B20" s="5" t="s">
        <v>42</v>
      </c>
      <c r="C20" s="5" t="s">
        <v>16</v>
      </c>
      <c r="D20" s="5"/>
      <c r="E20" s="5">
        <v>-420</v>
      </c>
      <c r="F20" s="5" t="s">
        <v>38</v>
      </c>
      <c r="G20" s="5"/>
      <c r="H20" s="5">
        <v>18</v>
      </c>
      <c r="I20" s="5" t="s">
        <v>31</v>
      </c>
      <c r="J20" s="5" t="s">
        <v>16</v>
      </c>
      <c r="K20" s="5"/>
      <c r="L20" s="5">
        <v>140</v>
      </c>
      <c r="M20" s="5" t="s">
        <v>52</v>
      </c>
      <c r="N20" s="5"/>
      <c r="O20" s="5">
        <f t="shared" si="0"/>
        <v>-280</v>
      </c>
      <c r="P20" s="5">
        <f t="shared" si="1"/>
        <v>-7</v>
      </c>
      <c r="Q20" s="5" t="str">
        <f t="shared" si="2"/>
        <v/>
      </c>
      <c r="R20" s="5">
        <f t="shared" si="3"/>
        <v>7</v>
      </c>
    </row>
    <row r="21" spans="1:22" x14ac:dyDescent="0.25">
      <c r="A21" s="5">
        <v>19</v>
      </c>
      <c r="B21" s="5" t="s">
        <v>53</v>
      </c>
      <c r="C21" s="5">
        <v>1</v>
      </c>
      <c r="D21" s="5"/>
      <c r="E21" s="5">
        <v>170</v>
      </c>
      <c r="F21" s="5" t="s">
        <v>45</v>
      </c>
      <c r="G21" s="5"/>
      <c r="H21" s="5">
        <v>19</v>
      </c>
      <c r="I21" s="5" t="s">
        <v>53</v>
      </c>
      <c r="J21" s="5" t="s">
        <v>16</v>
      </c>
      <c r="K21" s="5"/>
      <c r="L21" s="5">
        <v>-140</v>
      </c>
      <c r="M21" s="5" t="s">
        <v>17</v>
      </c>
      <c r="N21" s="5"/>
      <c r="O21" s="5">
        <f t="shared" si="0"/>
        <v>30</v>
      </c>
      <c r="P21" s="5">
        <f t="shared" si="1"/>
        <v>1</v>
      </c>
      <c r="Q21" s="5">
        <f t="shared" si="2"/>
        <v>1</v>
      </c>
      <c r="R21" s="5" t="str">
        <f t="shared" si="3"/>
        <v/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0</v>
      </c>
      <c r="P22" s="5">
        <f t="shared" si="1"/>
        <v>0</v>
      </c>
      <c r="Q22" s="5" t="str">
        <f t="shared" si="2"/>
        <v/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41</v>
      </c>
      <c r="C23" s="5">
        <v>-1</v>
      </c>
      <c r="D23" s="5"/>
      <c r="E23" s="5">
        <v>50</v>
      </c>
      <c r="F23" s="5" t="s">
        <v>25</v>
      </c>
      <c r="G23" s="5"/>
      <c r="H23" s="5">
        <v>21</v>
      </c>
      <c r="I23" s="5" t="s">
        <v>31</v>
      </c>
      <c r="J23" s="5" t="s">
        <v>16</v>
      </c>
      <c r="K23" s="5"/>
      <c r="L23" s="5">
        <v>140</v>
      </c>
      <c r="M23" s="5" t="s">
        <v>45</v>
      </c>
      <c r="N23" s="5"/>
      <c r="O23" s="5">
        <f t="shared" si="0"/>
        <v>190</v>
      </c>
      <c r="P23" s="5">
        <f t="shared" si="1"/>
        <v>5</v>
      </c>
      <c r="Q23" s="5">
        <f t="shared" si="2"/>
        <v>5</v>
      </c>
      <c r="R23" s="5" t="str">
        <f t="shared" si="3"/>
        <v/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30</v>
      </c>
      <c r="C24" s="5">
        <v>-1</v>
      </c>
      <c r="D24" s="5"/>
      <c r="E24" s="5">
        <v>-50</v>
      </c>
      <c r="F24" s="5" t="s">
        <v>27</v>
      </c>
      <c r="G24" s="5"/>
      <c r="H24" s="5">
        <v>22</v>
      </c>
      <c r="I24" s="5" t="s">
        <v>41</v>
      </c>
      <c r="J24" s="5">
        <v>-2</v>
      </c>
      <c r="K24" s="5"/>
      <c r="L24" s="5">
        <v>-200</v>
      </c>
      <c r="M24" s="5" t="s">
        <v>38</v>
      </c>
      <c r="N24" s="5"/>
      <c r="O24" s="5">
        <f t="shared" si="0"/>
        <v>-250</v>
      </c>
      <c r="P24" s="5">
        <f t="shared" si="1"/>
        <v>-6</v>
      </c>
      <c r="Q24" s="5" t="str">
        <f t="shared" si="2"/>
        <v/>
      </c>
      <c r="R24" s="5">
        <f t="shared" si="3"/>
        <v>6</v>
      </c>
      <c r="T24" s="19" t="s">
        <v>56</v>
      </c>
      <c r="U24" s="19">
        <f>SUM(Q3:Q14)</f>
        <v>31</v>
      </c>
      <c r="V24" s="19">
        <f>SUM(R3:R14)</f>
        <v>13</v>
      </c>
    </row>
    <row r="25" spans="1:22" x14ac:dyDescent="0.25">
      <c r="A25" s="5">
        <v>23</v>
      </c>
      <c r="B25" s="5" t="s">
        <v>53</v>
      </c>
      <c r="C25" s="5">
        <v>-2</v>
      </c>
      <c r="D25" s="5"/>
      <c r="E25" s="5">
        <v>-200</v>
      </c>
      <c r="F25" s="5" t="s">
        <v>18</v>
      </c>
      <c r="G25" s="5"/>
      <c r="H25" s="5">
        <v>23</v>
      </c>
      <c r="I25" s="5" t="s">
        <v>53</v>
      </c>
      <c r="J25" s="5">
        <v>-1</v>
      </c>
      <c r="K25" s="5"/>
      <c r="L25" s="5">
        <v>100</v>
      </c>
      <c r="M25" s="5" t="s">
        <v>18</v>
      </c>
      <c r="N25" s="5"/>
      <c r="O25" s="5">
        <f t="shared" si="0"/>
        <v>-100</v>
      </c>
      <c r="P25" s="5">
        <f t="shared" si="1"/>
        <v>-3</v>
      </c>
      <c r="Q25" s="5" t="str">
        <f t="shared" si="2"/>
        <v/>
      </c>
      <c r="R25" s="5">
        <f t="shared" si="3"/>
        <v>3</v>
      </c>
      <c r="T25" s="20" t="s">
        <v>57</v>
      </c>
      <c r="U25" s="20">
        <f>SUM(Q15:Q26)</f>
        <v>24</v>
      </c>
      <c r="V25" s="20">
        <f>SUM(R15:R26)</f>
        <v>32</v>
      </c>
    </row>
    <row r="26" spans="1:22" x14ac:dyDescent="0.25">
      <c r="A26" s="5">
        <v>24</v>
      </c>
      <c r="B26" s="5" t="s">
        <v>26</v>
      </c>
      <c r="C26" s="5">
        <v>3</v>
      </c>
      <c r="D26" s="5"/>
      <c r="E26" s="5">
        <v>-490</v>
      </c>
      <c r="F26" s="5" t="s">
        <v>18</v>
      </c>
      <c r="G26" s="5"/>
      <c r="H26" s="5">
        <v>24</v>
      </c>
      <c r="I26" s="5" t="s">
        <v>26</v>
      </c>
      <c r="J26" s="5">
        <v>2</v>
      </c>
      <c r="K26" s="5"/>
      <c r="L26" s="5">
        <v>460</v>
      </c>
      <c r="M26" s="5" t="s">
        <v>43</v>
      </c>
      <c r="N26" s="5"/>
      <c r="O26" s="5">
        <f t="shared" si="0"/>
        <v>-30</v>
      </c>
      <c r="P26" s="5">
        <f t="shared" si="1"/>
        <v>-1</v>
      </c>
      <c r="Q26" s="5" t="str">
        <f t="shared" si="2"/>
        <v/>
      </c>
      <c r="R26" s="5">
        <f t="shared" si="3"/>
        <v>1</v>
      </c>
      <c r="T26" s="21" t="s">
        <v>58</v>
      </c>
      <c r="U26" s="21">
        <f>SUM(U24:U25)</f>
        <v>55</v>
      </c>
      <c r="V26" s="21">
        <f>SUM(V24:V25)</f>
        <v>45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39E2-741B-4D88-9B96-F0D486ECBA61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59</v>
      </c>
      <c r="K1" s="2" t="s">
        <v>3</v>
      </c>
      <c r="L1" s="3" t="s">
        <v>60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26</v>
      </c>
      <c r="C3" s="5">
        <v>-1</v>
      </c>
      <c r="D3" s="5"/>
      <c r="E3" s="5">
        <v>-50</v>
      </c>
      <c r="F3" s="5" t="s">
        <v>27</v>
      </c>
      <c r="G3" s="5"/>
      <c r="H3" s="5">
        <v>1</v>
      </c>
      <c r="I3" s="5" t="s">
        <v>15</v>
      </c>
      <c r="J3" s="5" t="s">
        <v>16</v>
      </c>
      <c r="K3" s="5"/>
      <c r="L3" s="5">
        <v>-120</v>
      </c>
      <c r="M3" s="5" t="s">
        <v>17</v>
      </c>
      <c r="N3" s="5"/>
      <c r="O3" s="5">
        <f t="shared" ref="O3:O26" si="0">E3 + L3</f>
        <v>-170</v>
      </c>
      <c r="P3" s="5">
        <f t="shared" ref="P3:P26" si="1">VLOOKUP(O3,Impschaal,2)</f>
        <v>-5</v>
      </c>
      <c r="Q3" s="5" t="str">
        <f t="shared" ref="Q3:Q26" si="2">IF(O3&gt;0,P3,"")</f>
        <v/>
      </c>
      <c r="R3" s="5">
        <f t="shared" ref="R3:R26" si="3">IF(O3&lt;0,-1*P3,"")</f>
        <v>5</v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61</v>
      </c>
      <c r="C4" s="5">
        <v>-1</v>
      </c>
      <c r="D4" s="5"/>
      <c r="E4" s="5">
        <v>50</v>
      </c>
      <c r="F4" s="5" t="s">
        <v>62</v>
      </c>
      <c r="G4" s="5"/>
      <c r="H4" s="5">
        <v>2</v>
      </c>
      <c r="I4" s="5" t="s">
        <v>26</v>
      </c>
      <c r="J4" s="5">
        <v>1</v>
      </c>
      <c r="K4" s="5"/>
      <c r="L4" s="5">
        <v>430</v>
      </c>
      <c r="M4" s="5" t="s">
        <v>45</v>
      </c>
      <c r="N4" s="5"/>
      <c r="O4" s="5">
        <f t="shared" si="0"/>
        <v>480</v>
      </c>
      <c r="P4" s="5">
        <f t="shared" si="1"/>
        <v>10</v>
      </c>
      <c r="Q4" s="5">
        <f t="shared" si="2"/>
        <v>10</v>
      </c>
      <c r="R4" s="5" t="str">
        <f t="shared" si="3"/>
        <v/>
      </c>
      <c r="S4" s="9"/>
      <c r="W4" s="10"/>
    </row>
    <row r="5" spans="1:23" x14ac:dyDescent="0.25">
      <c r="A5" s="5">
        <v>3</v>
      </c>
      <c r="B5" s="5" t="s">
        <v>31</v>
      </c>
      <c r="C5" s="5">
        <v>-1</v>
      </c>
      <c r="D5" s="5"/>
      <c r="E5" s="5">
        <v>100</v>
      </c>
      <c r="F5" s="5" t="s">
        <v>25</v>
      </c>
      <c r="G5" s="5"/>
      <c r="H5" s="5">
        <v>3</v>
      </c>
      <c r="I5" s="5" t="s">
        <v>26</v>
      </c>
      <c r="J5" s="5">
        <v>-1</v>
      </c>
      <c r="K5" s="5"/>
      <c r="L5" s="5">
        <v>-100</v>
      </c>
      <c r="M5" s="5" t="s">
        <v>27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63</v>
      </c>
      <c r="U5" s="12">
        <f>SUM(Q3:Q26)</f>
        <v>49</v>
      </c>
      <c r="V5" s="12">
        <f>U5 - U6</f>
        <v>4</v>
      </c>
      <c r="W5" s="13">
        <f>IF(V5&gt;0,VLOOKUP(V5,VPSchaal,10),20-VLOOKUP(V6,VPSchaal,10))</f>
        <v>10.99</v>
      </c>
    </row>
    <row r="6" spans="1:23" x14ac:dyDescent="0.25">
      <c r="A6" s="5">
        <v>4</v>
      </c>
      <c r="B6" s="5" t="s">
        <v>64</v>
      </c>
      <c r="C6" s="5">
        <v>-2</v>
      </c>
      <c r="D6" s="5"/>
      <c r="E6" s="5">
        <v>-200</v>
      </c>
      <c r="F6" s="5" t="s">
        <v>18</v>
      </c>
      <c r="G6" s="5"/>
      <c r="H6" s="5">
        <v>4</v>
      </c>
      <c r="I6" s="5" t="s">
        <v>64</v>
      </c>
      <c r="J6" s="5">
        <v>-1</v>
      </c>
      <c r="K6" s="5"/>
      <c r="L6" s="5">
        <v>100</v>
      </c>
      <c r="M6" s="5" t="s">
        <v>18</v>
      </c>
      <c r="N6" s="5"/>
      <c r="O6" s="5">
        <f t="shared" si="0"/>
        <v>-100</v>
      </c>
      <c r="P6" s="5">
        <f t="shared" si="1"/>
        <v>-3</v>
      </c>
      <c r="Q6" s="5" t="str">
        <f t="shared" si="2"/>
        <v/>
      </c>
      <c r="R6" s="5">
        <f t="shared" si="3"/>
        <v>3</v>
      </c>
      <c r="S6" s="14" t="s">
        <v>32</v>
      </c>
      <c r="T6" s="15" t="s">
        <v>65</v>
      </c>
      <c r="U6" s="15">
        <f>SUM(R3:R26)</f>
        <v>45</v>
      </c>
      <c r="V6" s="15">
        <f>U6 - U5</f>
        <v>-4</v>
      </c>
      <c r="W6" s="16">
        <f>IF(V6&gt;0,VLOOKUP(V6,VPSchaal,10),20-VLOOKUP(V5,VPSchaal,10))</f>
        <v>9.01</v>
      </c>
    </row>
    <row r="7" spans="1:23" x14ac:dyDescent="0.25">
      <c r="A7" s="5">
        <v>5</v>
      </c>
      <c r="B7" s="5" t="s">
        <v>66</v>
      </c>
      <c r="C7" s="5" t="s">
        <v>16</v>
      </c>
      <c r="D7" s="5"/>
      <c r="E7" s="5">
        <v>-1510</v>
      </c>
      <c r="F7" s="5" t="s">
        <v>51</v>
      </c>
      <c r="G7" s="5"/>
      <c r="H7" s="5">
        <v>5</v>
      </c>
      <c r="I7" s="5" t="s">
        <v>66</v>
      </c>
      <c r="J7" s="5" t="s">
        <v>16</v>
      </c>
      <c r="K7" s="5"/>
      <c r="L7" s="5">
        <v>1510</v>
      </c>
      <c r="M7" s="5" t="s">
        <v>47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37</v>
      </c>
      <c r="C8" s="5">
        <v>1</v>
      </c>
      <c r="D8" s="5"/>
      <c r="E8" s="5">
        <v>120</v>
      </c>
      <c r="F8" s="5" t="s">
        <v>43</v>
      </c>
      <c r="G8" s="5"/>
      <c r="H8" s="5">
        <v>6</v>
      </c>
      <c r="I8" s="5" t="s">
        <v>67</v>
      </c>
      <c r="J8" s="5"/>
      <c r="K8" s="5"/>
      <c r="L8" s="5">
        <v>0</v>
      </c>
      <c r="M8" s="5" t="s">
        <v>43</v>
      </c>
      <c r="N8" s="5"/>
      <c r="O8" s="5">
        <f t="shared" si="0"/>
        <v>120</v>
      </c>
      <c r="P8" s="5">
        <f t="shared" si="1"/>
        <v>3</v>
      </c>
      <c r="Q8" s="5">
        <f t="shared" si="2"/>
        <v>3</v>
      </c>
      <c r="R8" s="5" t="str">
        <f t="shared" si="3"/>
        <v/>
      </c>
    </row>
    <row r="9" spans="1:23" x14ac:dyDescent="0.25">
      <c r="A9" s="5">
        <v>7</v>
      </c>
      <c r="B9" s="5" t="s">
        <v>31</v>
      </c>
      <c r="C9" s="5" t="s">
        <v>16</v>
      </c>
      <c r="D9" s="5"/>
      <c r="E9" s="5">
        <v>140</v>
      </c>
      <c r="F9" s="5" t="s">
        <v>17</v>
      </c>
      <c r="G9" s="5"/>
      <c r="H9" s="5">
        <v>7</v>
      </c>
      <c r="I9" s="5" t="s">
        <v>31</v>
      </c>
      <c r="J9" s="5" t="s">
        <v>16</v>
      </c>
      <c r="K9" s="5"/>
      <c r="L9" s="5">
        <v>-140</v>
      </c>
      <c r="M9" s="5" t="s">
        <v>17</v>
      </c>
      <c r="N9" s="5"/>
      <c r="O9" s="5">
        <f t="shared" si="0"/>
        <v>0</v>
      </c>
      <c r="P9" s="5">
        <f t="shared" si="1"/>
        <v>0</v>
      </c>
      <c r="Q9" s="5" t="str">
        <f t="shared" si="2"/>
        <v/>
      </c>
      <c r="R9" s="5" t="str">
        <f t="shared" si="3"/>
        <v/>
      </c>
    </row>
    <row r="10" spans="1:23" x14ac:dyDescent="0.25">
      <c r="A10" s="5">
        <v>8</v>
      </c>
      <c r="B10" s="5" t="s">
        <v>68</v>
      </c>
      <c r="C10" s="5">
        <v>-2</v>
      </c>
      <c r="D10" s="5"/>
      <c r="E10" s="5">
        <v>100</v>
      </c>
      <c r="F10" s="5" t="s">
        <v>69</v>
      </c>
      <c r="G10" s="5"/>
      <c r="H10" s="5">
        <v>8</v>
      </c>
      <c r="I10" s="5" t="s">
        <v>31</v>
      </c>
      <c r="J10" s="5">
        <v>4</v>
      </c>
      <c r="K10" s="5"/>
      <c r="L10" s="5">
        <v>-260</v>
      </c>
      <c r="M10" s="5" t="s">
        <v>50</v>
      </c>
      <c r="N10" s="5"/>
      <c r="O10" s="5">
        <f t="shared" si="0"/>
        <v>-160</v>
      </c>
      <c r="P10" s="5">
        <f t="shared" si="1"/>
        <v>-4</v>
      </c>
      <c r="Q10" s="5" t="str">
        <f t="shared" si="2"/>
        <v/>
      </c>
      <c r="R10" s="5">
        <f t="shared" si="3"/>
        <v>4</v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-100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46</v>
      </c>
      <c r="C12" s="5" t="s">
        <v>16</v>
      </c>
      <c r="D12" s="5"/>
      <c r="E12" s="5">
        <v>1440</v>
      </c>
      <c r="F12" s="5" t="s">
        <v>47</v>
      </c>
      <c r="G12" s="5"/>
      <c r="H12" s="5">
        <v>10</v>
      </c>
      <c r="I12" s="5" t="s">
        <v>26</v>
      </c>
      <c r="J12" s="5">
        <v>4</v>
      </c>
      <c r="K12" s="5"/>
      <c r="L12" s="5">
        <v>-720</v>
      </c>
      <c r="M12" s="5" t="s">
        <v>70</v>
      </c>
      <c r="N12" s="5"/>
      <c r="O12" s="5">
        <f t="shared" si="0"/>
        <v>720</v>
      </c>
      <c r="P12" s="5">
        <f t="shared" si="1"/>
        <v>12</v>
      </c>
      <c r="Q12" s="5">
        <f t="shared" si="2"/>
        <v>12</v>
      </c>
      <c r="R12" s="5" t="str">
        <f t="shared" si="3"/>
        <v/>
      </c>
    </row>
    <row r="13" spans="1:23" x14ac:dyDescent="0.25">
      <c r="A13" s="5">
        <v>11</v>
      </c>
      <c r="B13" s="5" t="s">
        <v>42</v>
      </c>
      <c r="C13" s="5">
        <v>-1</v>
      </c>
      <c r="D13" s="5"/>
      <c r="E13" s="5">
        <v>-50</v>
      </c>
      <c r="F13" s="5" t="s">
        <v>38</v>
      </c>
      <c r="G13" s="5"/>
      <c r="H13" s="5">
        <v>11</v>
      </c>
      <c r="I13" s="5" t="s">
        <v>42</v>
      </c>
      <c r="J13" s="5">
        <v>-2</v>
      </c>
      <c r="K13" s="5"/>
      <c r="L13" s="5">
        <v>100</v>
      </c>
      <c r="M13" s="5" t="s">
        <v>25</v>
      </c>
      <c r="N13" s="5"/>
      <c r="O13" s="5">
        <f t="shared" si="0"/>
        <v>50</v>
      </c>
      <c r="P13" s="5">
        <f t="shared" si="1"/>
        <v>2</v>
      </c>
      <c r="Q13" s="5">
        <f t="shared" si="2"/>
        <v>2</v>
      </c>
      <c r="R13" s="5" t="str">
        <f t="shared" si="3"/>
        <v/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1460</v>
      </c>
      <c r="F14" s="5" t="s">
        <v>38</v>
      </c>
      <c r="G14" s="5"/>
      <c r="H14" s="5">
        <v>12</v>
      </c>
      <c r="I14" s="5" t="s">
        <v>71</v>
      </c>
      <c r="J14" s="5" t="s">
        <v>16</v>
      </c>
      <c r="K14" s="5"/>
      <c r="L14" s="5">
        <v>-2210</v>
      </c>
      <c r="M14" s="5" t="s">
        <v>72</v>
      </c>
      <c r="N14" s="5"/>
      <c r="O14" s="5">
        <f t="shared" si="0"/>
        <v>-750</v>
      </c>
      <c r="P14" s="5">
        <f t="shared" si="1"/>
        <v>-13</v>
      </c>
      <c r="Q14" s="5" t="str">
        <f t="shared" si="2"/>
        <v/>
      </c>
      <c r="R14" s="5">
        <f t="shared" si="3"/>
        <v>13</v>
      </c>
    </row>
    <row r="15" spans="1:23" x14ac:dyDescent="0.25">
      <c r="A15" s="5">
        <v>13</v>
      </c>
      <c r="B15" s="5" t="s">
        <v>15</v>
      </c>
      <c r="C15" s="5" t="s">
        <v>16</v>
      </c>
      <c r="D15" s="5"/>
      <c r="E15" s="5">
        <v>120</v>
      </c>
      <c r="F15" s="5" t="s">
        <v>43</v>
      </c>
      <c r="G15" s="5"/>
      <c r="H15" s="5">
        <v>13</v>
      </c>
      <c r="I15" s="5" t="s">
        <v>15</v>
      </c>
      <c r="J15" s="5" t="s">
        <v>16</v>
      </c>
      <c r="K15" s="5"/>
      <c r="L15" s="5">
        <v>-120</v>
      </c>
      <c r="M15" s="5" t="s">
        <v>18</v>
      </c>
      <c r="N15" s="5"/>
      <c r="O15" s="5">
        <f t="shared" si="0"/>
        <v>0</v>
      </c>
      <c r="P15" s="5">
        <f t="shared" si="1"/>
        <v>0</v>
      </c>
      <c r="Q15" s="5" t="str">
        <f t="shared" si="2"/>
        <v/>
      </c>
      <c r="R15" s="5" t="str">
        <f t="shared" si="3"/>
        <v/>
      </c>
    </row>
    <row r="16" spans="1:23" x14ac:dyDescent="0.25">
      <c r="A16" s="5">
        <v>14</v>
      </c>
      <c r="B16" s="5" t="s">
        <v>26</v>
      </c>
      <c r="C16" s="5">
        <v>-1</v>
      </c>
      <c r="D16" s="5"/>
      <c r="E16" s="5">
        <v>-50</v>
      </c>
      <c r="F16" s="5" t="s">
        <v>38</v>
      </c>
      <c r="G16" s="5"/>
      <c r="H16" s="5">
        <v>14</v>
      </c>
      <c r="I16" s="5" t="s">
        <v>22</v>
      </c>
      <c r="J16" s="5">
        <v>1</v>
      </c>
      <c r="K16" s="5"/>
      <c r="L16" s="5">
        <v>-130</v>
      </c>
      <c r="M16" s="5" t="s">
        <v>38</v>
      </c>
      <c r="N16" s="5"/>
      <c r="O16" s="5">
        <f t="shared" si="0"/>
        <v>-180</v>
      </c>
      <c r="P16" s="5">
        <f t="shared" si="1"/>
        <v>-5</v>
      </c>
      <c r="Q16" s="5" t="str">
        <f t="shared" si="2"/>
        <v/>
      </c>
      <c r="R16" s="5">
        <f t="shared" si="3"/>
        <v>5</v>
      </c>
    </row>
    <row r="17" spans="1:22" x14ac:dyDescent="0.25">
      <c r="A17" s="5">
        <v>15</v>
      </c>
      <c r="B17" s="5" t="s">
        <v>34</v>
      </c>
      <c r="C17" s="5">
        <v>-1</v>
      </c>
      <c r="D17" s="5"/>
      <c r="E17" s="5">
        <v>-100</v>
      </c>
      <c r="F17" s="5" t="s">
        <v>43</v>
      </c>
      <c r="G17" s="5"/>
      <c r="H17" s="5">
        <v>15</v>
      </c>
      <c r="I17" s="5" t="s">
        <v>30</v>
      </c>
      <c r="J17" s="5">
        <v>2</v>
      </c>
      <c r="K17" s="5"/>
      <c r="L17" s="5">
        <v>150</v>
      </c>
      <c r="M17" s="5" t="s">
        <v>17</v>
      </c>
      <c r="N17" s="5"/>
      <c r="O17" s="5">
        <f t="shared" si="0"/>
        <v>50</v>
      </c>
      <c r="P17" s="5">
        <f t="shared" si="1"/>
        <v>2</v>
      </c>
      <c r="Q17" s="5">
        <f t="shared" si="2"/>
        <v>2</v>
      </c>
      <c r="R17" s="5" t="str">
        <f t="shared" si="3"/>
        <v/>
      </c>
    </row>
    <row r="18" spans="1:22" x14ac:dyDescent="0.25">
      <c r="A18" s="5">
        <v>16</v>
      </c>
      <c r="B18" s="5" t="s">
        <v>26</v>
      </c>
      <c r="C18" s="5">
        <v>-2</v>
      </c>
      <c r="D18" s="5"/>
      <c r="E18" s="5">
        <v>200</v>
      </c>
      <c r="F18" s="5" t="s">
        <v>73</v>
      </c>
      <c r="G18" s="5"/>
      <c r="H18" s="5">
        <v>16</v>
      </c>
      <c r="I18" s="5" t="s">
        <v>41</v>
      </c>
      <c r="J18" s="5" t="s">
        <v>16</v>
      </c>
      <c r="K18" s="5"/>
      <c r="L18" s="5">
        <v>110</v>
      </c>
      <c r="M18" s="5" t="s">
        <v>45</v>
      </c>
      <c r="N18" s="5"/>
      <c r="O18" s="5">
        <f t="shared" si="0"/>
        <v>310</v>
      </c>
      <c r="P18" s="5">
        <f t="shared" si="1"/>
        <v>7</v>
      </c>
      <c r="Q18" s="5">
        <f t="shared" si="2"/>
        <v>7</v>
      </c>
      <c r="R18" s="5" t="str">
        <f t="shared" si="3"/>
        <v/>
      </c>
    </row>
    <row r="19" spans="1:22" x14ac:dyDescent="0.25">
      <c r="A19" s="5">
        <v>17</v>
      </c>
      <c r="B19" s="5" t="s">
        <v>53</v>
      </c>
      <c r="C19" s="5">
        <v>-3</v>
      </c>
      <c r="D19" s="5"/>
      <c r="E19" s="5">
        <v>150</v>
      </c>
      <c r="F19" s="5" t="s">
        <v>25</v>
      </c>
      <c r="G19" s="5"/>
      <c r="H19" s="5">
        <v>17</v>
      </c>
      <c r="I19" s="5" t="s">
        <v>26</v>
      </c>
      <c r="J19" s="5">
        <v>-4</v>
      </c>
      <c r="K19" s="5"/>
      <c r="L19" s="5">
        <v>-200</v>
      </c>
      <c r="M19" s="5" t="s">
        <v>52</v>
      </c>
      <c r="N19" s="5"/>
      <c r="O19" s="5">
        <f t="shared" si="0"/>
        <v>-50</v>
      </c>
      <c r="P19" s="5">
        <f t="shared" si="1"/>
        <v>-2</v>
      </c>
      <c r="Q19" s="5" t="str">
        <f t="shared" si="2"/>
        <v/>
      </c>
      <c r="R19" s="5">
        <f t="shared" si="3"/>
        <v>2</v>
      </c>
    </row>
    <row r="20" spans="1:22" x14ac:dyDescent="0.25">
      <c r="A20" s="5">
        <v>18</v>
      </c>
      <c r="B20" s="5" t="s">
        <v>31</v>
      </c>
      <c r="C20" s="5" t="s">
        <v>16</v>
      </c>
      <c r="D20" s="5"/>
      <c r="E20" s="5">
        <v>-140</v>
      </c>
      <c r="F20" s="5" t="s">
        <v>50</v>
      </c>
      <c r="G20" s="5"/>
      <c r="H20" s="5">
        <v>18</v>
      </c>
      <c r="I20" s="5" t="s">
        <v>42</v>
      </c>
      <c r="J20" s="5" t="s">
        <v>16</v>
      </c>
      <c r="K20" s="5"/>
      <c r="L20" s="5">
        <v>420</v>
      </c>
      <c r="M20" s="5" t="s">
        <v>49</v>
      </c>
      <c r="N20" s="5"/>
      <c r="O20" s="5">
        <f t="shared" si="0"/>
        <v>280</v>
      </c>
      <c r="P20" s="5">
        <f t="shared" si="1"/>
        <v>7</v>
      </c>
      <c r="Q20" s="5">
        <f t="shared" si="2"/>
        <v>7</v>
      </c>
      <c r="R20" s="5" t="str">
        <f t="shared" si="3"/>
        <v/>
      </c>
    </row>
    <row r="21" spans="1:22" x14ac:dyDescent="0.25">
      <c r="A21" s="5">
        <v>19</v>
      </c>
      <c r="B21" s="5" t="s">
        <v>37</v>
      </c>
      <c r="C21" s="5">
        <v>1</v>
      </c>
      <c r="D21" s="5"/>
      <c r="E21" s="5">
        <v>120</v>
      </c>
      <c r="F21" s="5" t="s">
        <v>40</v>
      </c>
      <c r="G21" s="5"/>
      <c r="H21" s="5">
        <v>19</v>
      </c>
      <c r="I21" s="5" t="s">
        <v>41</v>
      </c>
      <c r="J21" s="5">
        <v>-1</v>
      </c>
      <c r="K21" s="5"/>
      <c r="L21" s="5">
        <v>-100</v>
      </c>
      <c r="M21" s="5" t="s">
        <v>45</v>
      </c>
      <c r="N21" s="5"/>
      <c r="O21" s="5">
        <f t="shared" si="0"/>
        <v>20</v>
      </c>
      <c r="P21" s="5">
        <f t="shared" si="1"/>
        <v>1</v>
      </c>
      <c r="Q21" s="5">
        <f t="shared" si="2"/>
        <v>1</v>
      </c>
      <c r="R21" s="5" t="str">
        <f t="shared" si="3"/>
        <v/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0</v>
      </c>
      <c r="P22" s="5">
        <f t="shared" si="1"/>
        <v>0</v>
      </c>
      <c r="Q22" s="5" t="str">
        <f t="shared" si="2"/>
        <v/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30</v>
      </c>
      <c r="C23" s="5">
        <v>-2</v>
      </c>
      <c r="D23" s="5"/>
      <c r="E23" s="5">
        <v>-200</v>
      </c>
      <c r="F23" s="5" t="s">
        <v>38</v>
      </c>
      <c r="G23" s="5"/>
      <c r="H23" s="5">
        <v>21</v>
      </c>
      <c r="I23" s="5" t="s">
        <v>30</v>
      </c>
      <c r="J23" s="5">
        <v>-1</v>
      </c>
      <c r="K23" s="5"/>
      <c r="L23" s="5">
        <v>100</v>
      </c>
      <c r="M23" s="5" t="s">
        <v>17</v>
      </c>
      <c r="N23" s="5"/>
      <c r="O23" s="5">
        <f t="shared" si="0"/>
        <v>-100</v>
      </c>
      <c r="P23" s="5">
        <f t="shared" si="1"/>
        <v>-3</v>
      </c>
      <c r="Q23" s="5" t="str">
        <f t="shared" si="2"/>
        <v/>
      </c>
      <c r="R23" s="5">
        <f t="shared" si="3"/>
        <v>3</v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22</v>
      </c>
      <c r="C24" s="5">
        <v>1</v>
      </c>
      <c r="D24" s="5"/>
      <c r="E24" s="5">
        <v>130</v>
      </c>
      <c r="F24" s="5" t="s">
        <v>45</v>
      </c>
      <c r="G24" s="5"/>
      <c r="H24" s="5">
        <v>22</v>
      </c>
      <c r="I24" s="5" t="s">
        <v>26</v>
      </c>
      <c r="J24" s="5">
        <v>-1</v>
      </c>
      <c r="K24" s="5"/>
      <c r="L24" s="5">
        <v>50</v>
      </c>
      <c r="M24" s="5" t="s">
        <v>25</v>
      </c>
      <c r="N24" s="5"/>
      <c r="O24" s="5">
        <f t="shared" si="0"/>
        <v>180</v>
      </c>
      <c r="P24" s="5">
        <f t="shared" si="1"/>
        <v>5</v>
      </c>
      <c r="Q24" s="5">
        <f t="shared" si="2"/>
        <v>5</v>
      </c>
      <c r="R24" s="5" t="str">
        <f t="shared" si="3"/>
        <v/>
      </c>
      <c r="T24" s="19" t="s">
        <v>56</v>
      </c>
      <c r="U24" s="19">
        <f>SUM(Q3:Q14)</f>
        <v>27</v>
      </c>
      <c r="V24" s="19">
        <f>SUM(R3:R14)</f>
        <v>25</v>
      </c>
    </row>
    <row r="25" spans="1:22" x14ac:dyDescent="0.25">
      <c r="A25" s="5">
        <v>23</v>
      </c>
      <c r="B25" s="5" t="s">
        <v>53</v>
      </c>
      <c r="C25" s="5">
        <v>-2</v>
      </c>
      <c r="D25" s="5"/>
      <c r="E25" s="5">
        <v>-200</v>
      </c>
      <c r="F25" s="5" t="s">
        <v>18</v>
      </c>
      <c r="G25" s="5"/>
      <c r="H25" s="5">
        <v>23</v>
      </c>
      <c r="I25" s="5" t="s">
        <v>53</v>
      </c>
      <c r="J25" s="5">
        <v>-1</v>
      </c>
      <c r="K25" s="5"/>
      <c r="L25" s="5">
        <v>100</v>
      </c>
      <c r="M25" s="5" t="s">
        <v>18</v>
      </c>
      <c r="N25" s="5"/>
      <c r="O25" s="5">
        <f t="shared" si="0"/>
        <v>-100</v>
      </c>
      <c r="P25" s="5">
        <f t="shared" si="1"/>
        <v>-3</v>
      </c>
      <c r="Q25" s="5" t="str">
        <f t="shared" si="2"/>
        <v/>
      </c>
      <c r="R25" s="5">
        <f t="shared" si="3"/>
        <v>3</v>
      </c>
      <c r="T25" s="20" t="s">
        <v>57</v>
      </c>
      <c r="U25" s="20">
        <f>SUM(Q15:Q26)</f>
        <v>22</v>
      </c>
      <c r="V25" s="20">
        <f>SUM(R15:R26)</f>
        <v>20</v>
      </c>
    </row>
    <row r="26" spans="1:22" x14ac:dyDescent="0.25">
      <c r="A26" s="5">
        <v>24</v>
      </c>
      <c r="B26" s="5" t="s">
        <v>37</v>
      </c>
      <c r="C26" s="5">
        <v>3</v>
      </c>
      <c r="D26" s="5"/>
      <c r="E26" s="5">
        <v>-180</v>
      </c>
      <c r="F26" s="5" t="s">
        <v>23</v>
      </c>
      <c r="G26" s="5"/>
      <c r="H26" s="5">
        <v>24</v>
      </c>
      <c r="I26" s="5" t="s">
        <v>61</v>
      </c>
      <c r="J26" s="5">
        <v>-2</v>
      </c>
      <c r="K26" s="5"/>
      <c r="L26" s="5">
        <v>-100</v>
      </c>
      <c r="M26" s="5" t="s">
        <v>36</v>
      </c>
      <c r="N26" s="5"/>
      <c r="O26" s="5">
        <f t="shared" si="0"/>
        <v>-280</v>
      </c>
      <c r="P26" s="5">
        <f t="shared" si="1"/>
        <v>-7</v>
      </c>
      <c r="Q26" s="5" t="str">
        <f t="shared" si="2"/>
        <v/>
      </c>
      <c r="R26" s="5">
        <f t="shared" si="3"/>
        <v>7</v>
      </c>
      <c r="T26" s="21" t="s">
        <v>58</v>
      </c>
      <c r="U26" s="21">
        <f>SUM(U24:U25)</f>
        <v>49</v>
      </c>
      <c r="V26" s="21">
        <f>SUM(V24:V25)</f>
        <v>45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475DC-C1AB-45B6-A72C-2BE72CC33221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74</v>
      </c>
      <c r="K1" s="2" t="s">
        <v>3</v>
      </c>
      <c r="L1" s="3" t="s">
        <v>75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15</v>
      </c>
      <c r="C3" s="5">
        <v>1</v>
      </c>
      <c r="D3" s="5"/>
      <c r="E3" s="5">
        <v>-150</v>
      </c>
      <c r="F3" s="5" t="s">
        <v>40</v>
      </c>
      <c r="G3" s="5"/>
      <c r="H3" s="5">
        <v>1</v>
      </c>
      <c r="I3" s="5" t="s">
        <v>15</v>
      </c>
      <c r="J3" s="5">
        <v>1</v>
      </c>
      <c r="K3" s="5"/>
      <c r="L3" s="5">
        <v>150</v>
      </c>
      <c r="M3" s="5" t="s">
        <v>45</v>
      </c>
      <c r="N3" s="5"/>
      <c r="O3" s="5">
        <f t="shared" ref="O3:O26" si="0">E3 + L3</f>
        <v>0</v>
      </c>
      <c r="P3" s="5">
        <f t="shared" ref="P3:P26" si="1">VLOOKUP(O3,Impschaal,2)</f>
        <v>0</v>
      </c>
      <c r="Q3" s="5" t="str">
        <f t="shared" ref="Q3:Q26" si="2">IF(O3&gt;0,P3,"")</f>
        <v/>
      </c>
      <c r="R3" s="5" t="str">
        <f t="shared" ref="R3:R26" si="3">IF(O3&lt;0,-1*P3,"")</f>
        <v/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26</v>
      </c>
      <c r="C4" s="5">
        <v>1</v>
      </c>
      <c r="D4" s="5"/>
      <c r="E4" s="5">
        <v>430</v>
      </c>
      <c r="F4" s="5" t="s">
        <v>45</v>
      </c>
      <c r="G4" s="5"/>
      <c r="H4" s="5">
        <v>2</v>
      </c>
      <c r="I4" s="5" t="s">
        <v>26</v>
      </c>
      <c r="J4" s="5">
        <v>4</v>
      </c>
      <c r="K4" s="5"/>
      <c r="L4" s="5">
        <v>-520</v>
      </c>
      <c r="M4" s="5" t="s">
        <v>27</v>
      </c>
      <c r="N4" s="5"/>
      <c r="O4" s="5">
        <f t="shared" si="0"/>
        <v>-90</v>
      </c>
      <c r="P4" s="5">
        <f t="shared" si="1"/>
        <v>-3</v>
      </c>
      <c r="Q4" s="5" t="str">
        <f t="shared" si="2"/>
        <v/>
      </c>
      <c r="R4" s="5">
        <f t="shared" si="3"/>
        <v>3</v>
      </c>
      <c r="S4" s="9"/>
      <c r="W4" s="10"/>
    </row>
    <row r="5" spans="1:23" x14ac:dyDescent="0.25">
      <c r="A5" s="5">
        <v>3</v>
      </c>
      <c r="B5" s="5" t="s">
        <v>26</v>
      </c>
      <c r="C5" s="5" t="s">
        <v>16</v>
      </c>
      <c r="D5" s="5"/>
      <c r="E5" s="5">
        <v>600</v>
      </c>
      <c r="F5" s="5" t="s">
        <v>35</v>
      </c>
      <c r="G5" s="5"/>
      <c r="H5" s="5">
        <v>3</v>
      </c>
      <c r="I5" s="5" t="s">
        <v>26</v>
      </c>
      <c r="J5" s="5" t="s">
        <v>16</v>
      </c>
      <c r="K5" s="5"/>
      <c r="L5" s="5">
        <v>-600</v>
      </c>
      <c r="M5" s="5" t="s">
        <v>36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76</v>
      </c>
      <c r="U5" s="12">
        <f>SUM(Q3:Q26)</f>
        <v>46</v>
      </c>
      <c r="V5" s="12">
        <f>U5 - U6</f>
        <v>4</v>
      </c>
      <c r="W5" s="13">
        <f>IF(V5&gt;0,VLOOKUP(V5,VPSchaal,10),20-VLOOKUP(V6,VPSchaal,10))</f>
        <v>10.99</v>
      </c>
    </row>
    <row r="6" spans="1:23" x14ac:dyDescent="0.25">
      <c r="A6" s="5">
        <v>4</v>
      </c>
      <c r="B6" s="5" t="s">
        <v>77</v>
      </c>
      <c r="C6" s="5">
        <v>2</v>
      </c>
      <c r="D6" s="5"/>
      <c r="E6" s="5">
        <v>140</v>
      </c>
      <c r="F6" s="5" t="s">
        <v>17</v>
      </c>
      <c r="G6" s="5"/>
      <c r="H6" s="5">
        <v>4</v>
      </c>
      <c r="I6" s="5" t="s">
        <v>41</v>
      </c>
      <c r="J6" s="5" t="s">
        <v>16</v>
      </c>
      <c r="K6" s="5"/>
      <c r="L6" s="5">
        <v>-110</v>
      </c>
      <c r="M6" s="5" t="s">
        <v>45</v>
      </c>
      <c r="N6" s="5"/>
      <c r="O6" s="5">
        <f t="shared" si="0"/>
        <v>30</v>
      </c>
      <c r="P6" s="5">
        <f t="shared" si="1"/>
        <v>1</v>
      </c>
      <c r="Q6" s="5">
        <f t="shared" si="2"/>
        <v>1</v>
      </c>
      <c r="R6" s="5" t="str">
        <f t="shared" si="3"/>
        <v/>
      </c>
      <c r="S6" s="14" t="s">
        <v>32</v>
      </c>
      <c r="T6" s="15" t="s">
        <v>78</v>
      </c>
      <c r="U6" s="15">
        <f>SUM(R3:R26)</f>
        <v>42</v>
      </c>
      <c r="V6" s="15">
        <f>U6 - U5</f>
        <v>-4</v>
      </c>
      <c r="W6" s="16">
        <f>IF(V6&gt;0,VLOOKUP(V6,VPSchaal,10),20-VLOOKUP(V5,VPSchaal,10))</f>
        <v>9.01</v>
      </c>
    </row>
    <row r="7" spans="1:23" x14ac:dyDescent="0.25">
      <c r="A7" s="5">
        <v>5</v>
      </c>
      <c r="B7" s="5" t="s">
        <v>66</v>
      </c>
      <c r="C7" s="5" t="s">
        <v>16</v>
      </c>
      <c r="D7" s="5"/>
      <c r="E7" s="5">
        <v>1510</v>
      </c>
      <c r="F7" s="5" t="s">
        <v>47</v>
      </c>
      <c r="G7" s="5"/>
      <c r="H7" s="5">
        <v>5</v>
      </c>
      <c r="I7" s="5" t="s">
        <v>66</v>
      </c>
      <c r="J7" s="5" t="s">
        <v>16</v>
      </c>
      <c r="K7" s="5"/>
      <c r="L7" s="5">
        <v>-1510</v>
      </c>
      <c r="M7" s="5" t="s">
        <v>51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79</v>
      </c>
      <c r="C8" s="5" t="s">
        <v>16</v>
      </c>
      <c r="D8" s="5"/>
      <c r="E8" s="5">
        <v>-180</v>
      </c>
      <c r="F8" s="5" t="s">
        <v>38</v>
      </c>
      <c r="G8" s="5"/>
      <c r="H8" s="5">
        <v>6</v>
      </c>
      <c r="I8" s="5" t="s">
        <v>37</v>
      </c>
      <c r="J8" s="5">
        <v>1</v>
      </c>
      <c r="K8" s="5"/>
      <c r="L8" s="5">
        <v>120</v>
      </c>
      <c r="M8" s="5" t="s">
        <v>43</v>
      </c>
      <c r="N8" s="5"/>
      <c r="O8" s="5">
        <f t="shared" si="0"/>
        <v>-60</v>
      </c>
      <c r="P8" s="5">
        <f t="shared" si="1"/>
        <v>-2</v>
      </c>
      <c r="Q8" s="5" t="str">
        <f t="shared" si="2"/>
        <v/>
      </c>
      <c r="R8" s="5">
        <f t="shared" si="3"/>
        <v>2</v>
      </c>
    </row>
    <row r="9" spans="1:23" x14ac:dyDescent="0.25">
      <c r="A9" s="5">
        <v>7</v>
      </c>
      <c r="B9" s="5" t="s">
        <v>31</v>
      </c>
      <c r="C9" s="5">
        <v>1</v>
      </c>
      <c r="D9" s="5"/>
      <c r="E9" s="5">
        <v>-170</v>
      </c>
      <c r="F9" s="5" t="s">
        <v>40</v>
      </c>
      <c r="G9" s="5"/>
      <c r="H9" s="5">
        <v>7</v>
      </c>
      <c r="I9" s="5" t="s">
        <v>41</v>
      </c>
      <c r="J9" s="5">
        <v>2</v>
      </c>
      <c r="K9" s="5"/>
      <c r="L9" s="5">
        <v>170</v>
      </c>
      <c r="M9" s="5" t="s">
        <v>45</v>
      </c>
      <c r="N9" s="5"/>
      <c r="O9" s="5">
        <f t="shared" si="0"/>
        <v>0</v>
      </c>
      <c r="P9" s="5">
        <f t="shared" si="1"/>
        <v>0</v>
      </c>
      <c r="Q9" s="5" t="str">
        <f t="shared" si="2"/>
        <v/>
      </c>
      <c r="R9" s="5" t="str">
        <f t="shared" si="3"/>
        <v/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-510</v>
      </c>
      <c r="F10" s="5" t="s">
        <v>18</v>
      </c>
      <c r="G10" s="5"/>
      <c r="H10" s="5">
        <v>8</v>
      </c>
      <c r="I10" s="5" t="s">
        <v>42</v>
      </c>
      <c r="J10" s="5">
        <v>2</v>
      </c>
      <c r="K10" s="5"/>
      <c r="L10" s="5">
        <v>480</v>
      </c>
      <c r="M10" s="5" t="s">
        <v>45</v>
      </c>
      <c r="N10" s="5"/>
      <c r="O10" s="5">
        <f t="shared" si="0"/>
        <v>-30</v>
      </c>
      <c r="P10" s="5">
        <f t="shared" si="1"/>
        <v>-1</v>
      </c>
      <c r="Q10" s="5" t="str">
        <f t="shared" si="2"/>
        <v/>
      </c>
      <c r="R10" s="5">
        <f t="shared" si="3"/>
        <v>1</v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-100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80</v>
      </c>
      <c r="C12" s="5">
        <v>1</v>
      </c>
      <c r="D12" s="5"/>
      <c r="E12" s="5">
        <v>-1390</v>
      </c>
      <c r="F12" s="5" t="s">
        <v>69</v>
      </c>
      <c r="G12" s="5"/>
      <c r="H12" s="5">
        <v>10</v>
      </c>
      <c r="I12" s="5" t="s">
        <v>26</v>
      </c>
      <c r="J12" s="5">
        <v>4</v>
      </c>
      <c r="K12" s="5"/>
      <c r="L12" s="5">
        <v>720</v>
      </c>
      <c r="M12" s="5" t="s">
        <v>69</v>
      </c>
      <c r="N12" s="5"/>
      <c r="O12" s="5">
        <f t="shared" si="0"/>
        <v>-670</v>
      </c>
      <c r="P12" s="5">
        <f t="shared" si="1"/>
        <v>-12</v>
      </c>
      <c r="Q12" s="5" t="str">
        <f t="shared" si="2"/>
        <v/>
      </c>
      <c r="R12" s="5">
        <f t="shared" si="3"/>
        <v>12</v>
      </c>
    </row>
    <row r="13" spans="1:23" x14ac:dyDescent="0.25">
      <c r="A13" s="5">
        <v>11</v>
      </c>
      <c r="B13" s="5" t="s">
        <v>53</v>
      </c>
      <c r="C13" s="5" t="s">
        <v>16</v>
      </c>
      <c r="D13" s="5"/>
      <c r="E13" s="5">
        <v>140</v>
      </c>
      <c r="F13" s="5" t="s">
        <v>50</v>
      </c>
      <c r="G13" s="5"/>
      <c r="H13" s="5">
        <v>11</v>
      </c>
      <c r="I13" s="5" t="s">
        <v>31</v>
      </c>
      <c r="J13" s="5" t="s">
        <v>16</v>
      </c>
      <c r="K13" s="5"/>
      <c r="L13" s="5">
        <v>140</v>
      </c>
      <c r="M13" s="5" t="s">
        <v>43</v>
      </c>
      <c r="N13" s="5"/>
      <c r="O13" s="5">
        <f t="shared" si="0"/>
        <v>280</v>
      </c>
      <c r="P13" s="5">
        <f t="shared" si="1"/>
        <v>7</v>
      </c>
      <c r="Q13" s="5">
        <f t="shared" si="2"/>
        <v>7</v>
      </c>
      <c r="R13" s="5" t="str">
        <f t="shared" si="3"/>
        <v/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-1460</v>
      </c>
      <c r="F14" s="5" t="s">
        <v>49</v>
      </c>
      <c r="G14" s="5"/>
      <c r="H14" s="5">
        <v>12</v>
      </c>
      <c r="I14" s="5" t="s">
        <v>71</v>
      </c>
      <c r="J14" s="5" t="s">
        <v>16</v>
      </c>
      <c r="K14" s="5"/>
      <c r="L14" s="5">
        <v>2210</v>
      </c>
      <c r="M14" s="5" t="s">
        <v>81</v>
      </c>
      <c r="N14" s="5"/>
      <c r="O14" s="5">
        <f t="shared" si="0"/>
        <v>750</v>
      </c>
      <c r="P14" s="5">
        <f t="shared" si="1"/>
        <v>13</v>
      </c>
      <c r="Q14" s="5">
        <f t="shared" si="2"/>
        <v>13</v>
      </c>
      <c r="R14" s="5" t="str">
        <f t="shared" si="3"/>
        <v/>
      </c>
    </row>
    <row r="15" spans="1:23" x14ac:dyDescent="0.25">
      <c r="A15" s="5">
        <v>13</v>
      </c>
      <c r="B15" s="5" t="s">
        <v>37</v>
      </c>
      <c r="C15" s="5">
        <v>2</v>
      </c>
      <c r="D15" s="5"/>
      <c r="E15" s="5">
        <v>150</v>
      </c>
      <c r="F15" s="5" t="s">
        <v>49</v>
      </c>
      <c r="G15" s="5"/>
      <c r="H15" s="5">
        <v>13</v>
      </c>
      <c r="I15" s="5" t="s">
        <v>15</v>
      </c>
      <c r="J15" s="5">
        <v>-1</v>
      </c>
      <c r="K15" s="5"/>
      <c r="L15" s="5">
        <v>100</v>
      </c>
      <c r="M15" s="5" t="s">
        <v>25</v>
      </c>
      <c r="N15" s="5"/>
      <c r="O15" s="5">
        <f t="shared" si="0"/>
        <v>250</v>
      </c>
      <c r="P15" s="5">
        <f t="shared" si="1"/>
        <v>6</v>
      </c>
      <c r="Q15" s="5">
        <f t="shared" si="2"/>
        <v>6</v>
      </c>
      <c r="R15" s="5" t="str">
        <f t="shared" si="3"/>
        <v/>
      </c>
    </row>
    <row r="16" spans="1:23" x14ac:dyDescent="0.25">
      <c r="A16" s="5">
        <v>14</v>
      </c>
      <c r="B16" s="5" t="s">
        <v>22</v>
      </c>
      <c r="C16" s="5">
        <v>1</v>
      </c>
      <c r="D16" s="5"/>
      <c r="E16" s="5">
        <v>130</v>
      </c>
      <c r="F16" s="5" t="s">
        <v>49</v>
      </c>
      <c r="G16" s="5"/>
      <c r="H16" s="5">
        <v>14</v>
      </c>
      <c r="I16" s="5" t="s">
        <v>44</v>
      </c>
      <c r="J16" s="5" t="s">
        <v>16</v>
      </c>
      <c r="K16" s="5"/>
      <c r="L16" s="5">
        <v>-400</v>
      </c>
      <c r="M16" s="5" t="s">
        <v>69</v>
      </c>
      <c r="N16" s="5"/>
      <c r="O16" s="5">
        <f t="shared" si="0"/>
        <v>-270</v>
      </c>
      <c r="P16" s="5">
        <f t="shared" si="1"/>
        <v>-7</v>
      </c>
      <c r="Q16" s="5" t="str">
        <f t="shared" si="2"/>
        <v/>
      </c>
      <c r="R16" s="5">
        <f t="shared" si="3"/>
        <v>7</v>
      </c>
    </row>
    <row r="17" spans="1:22" x14ac:dyDescent="0.25">
      <c r="A17" s="5">
        <v>15</v>
      </c>
      <c r="B17" s="5" t="s">
        <v>39</v>
      </c>
      <c r="C17" s="5">
        <v>1</v>
      </c>
      <c r="D17" s="5"/>
      <c r="E17" s="5">
        <v>-150</v>
      </c>
      <c r="F17" s="5" t="s">
        <v>17</v>
      </c>
      <c r="G17" s="5"/>
      <c r="H17" s="5">
        <v>15</v>
      </c>
      <c r="I17" s="5" t="s">
        <v>30</v>
      </c>
      <c r="J17" s="5">
        <v>2</v>
      </c>
      <c r="K17" s="5"/>
      <c r="L17" s="5">
        <v>150</v>
      </c>
      <c r="M17" s="5" t="s">
        <v>17</v>
      </c>
      <c r="N17" s="5"/>
      <c r="O17" s="5">
        <f t="shared" si="0"/>
        <v>0</v>
      </c>
      <c r="P17" s="5">
        <f t="shared" si="1"/>
        <v>0</v>
      </c>
      <c r="Q17" s="5" t="str">
        <f t="shared" si="2"/>
        <v/>
      </c>
      <c r="R17" s="5" t="str">
        <f t="shared" si="3"/>
        <v/>
      </c>
    </row>
    <row r="18" spans="1:22" x14ac:dyDescent="0.25">
      <c r="A18" s="5">
        <v>16</v>
      </c>
      <c r="B18" s="5" t="s">
        <v>15</v>
      </c>
      <c r="C18" s="5">
        <v>-1</v>
      </c>
      <c r="D18" s="5"/>
      <c r="E18" s="5">
        <v>100</v>
      </c>
      <c r="F18" s="5" t="s">
        <v>50</v>
      </c>
      <c r="G18" s="5"/>
      <c r="H18" s="5">
        <v>16</v>
      </c>
      <c r="I18" s="5" t="s">
        <v>26</v>
      </c>
      <c r="J18" s="5" t="s">
        <v>16</v>
      </c>
      <c r="K18" s="5"/>
      <c r="L18" s="5">
        <v>600</v>
      </c>
      <c r="M18" s="5" t="s">
        <v>35</v>
      </c>
      <c r="N18" s="5"/>
      <c r="O18" s="5">
        <f t="shared" si="0"/>
        <v>700</v>
      </c>
      <c r="P18" s="5">
        <f t="shared" si="1"/>
        <v>12</v>
      </c>
      <c r="Q18" s="5">
        <f t="shared" si="2"/>
        <v>12</v>
      </c>
      <c r="R18" s="5" t="str">
        <f t="shared" si="3"/>
        <v/>
      </c>
    </row>
    <row r="19" spans="1:22" x14ac:dyDescent="0.25">
      <c r="A19" s="5">
        <v>17</v>
      </c>
      <c r="B19" s="5" t="s">
        <v>31</v>
      </c>
      <c r="C19" s="5" t="s">
        <v>16</v>
      </c>
      <c r="D19" s="5"/>
      <c r="E19" s="5">
        <v>-140</v>
      </c>
      <c r="F19" s="5" t="s">
        <v>27</v>
      </c>
      <c r="G19" s="5"/>
      <c r="H19" s="5">
        <v>17</v>
      </c>
      <c r="I19" s="5" t="s">
        <v>82</v>
      </c>
      <c r="J19" s="5">
        <v>1</v>
      </c>
      <c r="K19" s="5"/>
      <c r="L19" s="5">
        <v>140</v>
      </c>
      <c r="M19" s="5" t="s">
        <v>25</v>
      </c>
      <c r="N19" s="5"/>
      <c r="O19" s="5">
        <f t="shared" si="0"/>
        <v>0</v>
      </c>
      <c r="P19" s="5">
        <f t="shared" si="1"/>
        <v>0</v>
      </c>
      <c r="Q19" s="5" t="str">
        <f t="shared" si="2"/>
        <v/>
      </c>
      <c r="R19" s="5" t="str">
        <f t="shared" si="3"/>
        <v/>
      </c>
    </row>
    <row r="20" spans="1:22" x14ac:dyDescent="0.25">
      <c r="A20" s="5">
        <v>18</v>
      </c>
      <c r="B20" s="5" t="s">
        <v>42</v>
      </c>
      <c r="C20" s="5" t="s">
        <v>16</v>
      </c>
      <c r="D20" s="5"/>
      <c r="E20" s="5">
        <v>-420</v>
      </c>
      <c r="F20" s="5" t="s">
        <v>38</v>
      </c>
      <c r="G20" s="5"/>
      <c r="H20" s="5">
        <v>18</v>
      </c>
      <c r="I20" s="5" t="s">
        <v>42</v>
      </c>
      <c r="J20" s="5" t="s">
        <v>16</v>
      </c>
      <c r="K20" s="5"/>
      <c r="L20" s="5">
        <v>420</v>
      </c>
      <c r="M20" s="5" t="s">
        <v>49</v>
      </c>
      <c r="N20" s="5"/>
      <c r="O20" s="5">
        <f t="shared" si="0"/>
        <v>0</v>
      </c>
      <c r="P20" s="5">
        <f t="shared" si="1"/>
        <v>0</v>
      </c>
      <c r="Q20" s="5" t="str">
        <f t="shared" si="2"/>
        <v/>
      </c>
      <c r="R20" s="5" t="str">
        <f t="shared" si="3"/>
        <v/>
      </c>
    </row>
    <row r="21" spans="1:22" x14ac:dyDescent="0.25">
      <c r="A21" s="5">
        <v>19</v>
      </c>
      <c r="B21" s="5" t="s">
        <v>41</v>
      </c>
      <c r="C21" s="5">
        <v>-1</v>
      </c>
      <c r="D21" s="5"/>
      <c r="E21" s="5">
        <v>100</v>
      </c>
      <c r="F21" s="5" t="s">
        <v>40</v>
      </c>
      <c r="G21" s="5"/>
      <c r="H21" s="5">
        <v>19</v>
      </c>
      <c r="I21" s="5" t="s">
        <v>34</v>
      </c>
      <c r="J21" s="5" t="s">
        <v>16</v>
      </c>
      <c r="K21" s="5"/>
      <c r="L21" s="5">
        <v>-420</v>
      </c>
      <c r="M21" s="5" t="s">
        <v>83</v>
      </c>
      <c r="N21" s="5"/>
      <c r="O21" s="5">
        <f t="shared" si="0"/>
        <v>-320</v>
      </c>
      <c r="P21" s="5">
        <f t="shared" si="1"/>
        <v>-8</v>
      </c>
      <c r="Q21" s="5" t="str">
        <f t="shared" si="2"/>
        <v/>
      </c>
      <c r="R21" s="5">
        <f t="shared" si="3"/>
        <v>8</v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>
        <v>1</v>
      </c>
      <c r="K22" s="5"/>
      <c r="L22" s="5">
        <v>650</v>
      </c>
      <c r="M22" s="5" t="s">
        <v>45</v>
      </c>
      <c r="N22" s="5"/>
      <c r="O22" s="5">
        <f t="shared" si="0"/>
        <v>30</v>
      </c>
      <c r="P22" s="5">
        <f t="shared" si="1"/>
        <v>1</v>
      </c>
      <c r="Q22" s="5">
        <f t="shared" si="2"/>
        <v>1</v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31</v>
      </c>
      <c r="C23" s="5">
        <v>-1</v>
      </c>
      <c r="D23" s="5"/>
      <c r="E23" s="5">
        <v>50</v>
      </c>
      <c r="F23" s="5" t="s">
        <v>25</v>
      </c>
      <c r="G23" s="5"/>
      <c r="H23" s="5">
        <v>21</v>
      </c>
      <c r="I23" s="5" t="s">
        <v>34</v>
      </c>
      <c r="J23" s="5">
        <v>-2</v>
      </c>
      <c r="K23" s="5"/>
      <c r="L23" s="5">
        <v>200</v>
      </c>
      <c r="M23" s="5" t="s">
        <v>49</v>
      </c>
      <c r="N23" s="5"/>
      <c r="O23" s="5">
        <f t="shared" si="0"/>
        <v>250</v>
      </c>
      <c r="P23" s="5">
        <f t="shared" si="1"/>
        <v>6</v>
      </c>
      <c r="Q23" s="5">
        <f t="shared" si="2"/>
        <v>6</v>
      </c>
      <c r="R23" s="5" t="str">
        <f t="shared" si="3"/>
        <v/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15</v>
      </c>
      <c r="C24" s="5" t="s">
        <v>16</v>
      </c>
      <c r="D24" s="5"/>
      <c r="E24" s="5">
        <v>120</v>
      </c>
      <c r="F24" s="5" t="s">
        <v>45</v>
      </c>
      <c r="G24" s="5"/>
      <c r="H24" s="5">
        <v>22</v>
      </c>
      <c r="I24" s="5" t="s">
        <v>15</v>
      </c>
      <c r="J24" s="5">
        <v>2</v>
      </c>
      <c r="K24" s="5"/>
      <c r="L24" s="5">
        <v>-180</v>
      </c>
      <c r="M24" s="5" t="s">
        <v>38</v>
      </c>
      <c r="N24" s="5"/>
      <c r="O24" s="5">
        <f t="shared" si="0"/>
        <v>-60</v>
      </c>
      <c r="P24" s="5">
        <f t="shared" si="1"/>
        <v>-2</v>
      </c>
      <c r="Q24" s="5" t="str">
        <f t="shared" si="2"/>
        <v/>
      </c>
      <c r="R24" s="5">
        <f t="shared" si="3"/>
        <v>2</v>
      </c>
      <c r="T24" s="19" t="s">
        <v>56</v>
      </c>
      <c r="U24" s="19">
        <f>SUM(Q3:Q14)</f>
        <v>21</v>
      </c>
      <c r="V24" s="19">
        <f>SUM(R3:R14)</f>
        <v>18</v>
      </c>
    </row>
    <row r="25" spans="1:22" x14ac:dyDescent="0.25">
      <c r="A25" s="5">
        <v>23</v>
      </c>
      <c r="B25" s="5" t="s">
        <v>26</v>
      </c>
      <c r="C25" s="5">
        <v>-2</v>
      </c>
      <c r="D25" s="5"/>
      <c r="E25" s="5">
        <v>-200</v>
      </c>
      <c r="F25" s="5" t="s">
        <v>18</v>
      </c>
      <c r="G25" s="5"/>
      <c r="H25" s="5">
        <v>23</v>
      </c>
      <c r="I25" s="5" t="s">
        <v>30</v>
      </c>
      <c r="J25" s="5" t="s">
        <v>16</v>
      </c>
      <c r="K25" s="5"/>
      <c r="L25" s="5">
        <v>-110</v>
      </c>
      <c r="M25" s="5" t="s">
        <v>84</v>
      </c>
      <c r="N25" s="5"/>
      <c r="O25" s="5">
        <f t="shared" si="0"/>
        <v>-310</v>
      </c>
      <c r="P25" s="5">
        <f t="shared" si="1"/>
        <v>-7</v>
      </c>
      <c r="Q25" s="5" t="str">
        <f t="shared" si="2"/>
        <v/>
      </c>
      <c r="R25" s="5">
        <f t="shared" si="3"/>
        <v>7</v>
      </c>
      <c r="T25" s="20" t="s">
        <v>57</v>
      </c>
      <c r="U25" s="20">
        <f>SUM(Q15:Q26)</f>
        <v>25</v>
      </c>
      <c r="V25" s="20">
        <f>SUM(R15:R26)</f>
        <v>24</v>
      </c>
    </row>
    <row r="26" spans="1:22" x14ac:dyDescent="0.25">
      <c r="A26" s="5">
        <v>24</v>
      </c>
      <c r="B26" s="5" t="s">
        <v>26</v>
      </c>
      <c r="C26" s="5">
        <v>2</v>
      </c>
      <c r="D26" s="5"/>
      <c r="E26" s="5">
        <v>-460</v>
      </c>
      <c r="F26" s="5" t="s">
        <v>18</v>
      </c>
      <c r="G26" s="5"/>
      <c r="H26" s="5">
        <v>24</v>
      </c>
      <c r="I26" s="5" t="s">
        <v>26</v>
      </c>
      <c r="J26" s="5">
        <v>2</v>
      </c>
      <c r="K26" s="5"/>
      <c r="L26" s="5">
        <v>460</v>
      </c>
      <c r="M26" s="5" t="s">
        <v>43</v>
      </c>
      <c r="N26" s="5"/>
      <c r="O26" s="5">
        <f t="shared" si="0"/>
        <v>0</v>
      </c>
      <c r="P26" s="5">
        <f t="shared" si="1"/>
        <v>0</v>
      </c>
      <c r="Q26" s="5" t="str">
        <f t="shared" si="2"/>
        <v/>
      </c>
      <c r="R26" s="5" t="str">
        <f t="shared" si="3"/>
        <v/>
      </c>
      <c r="T26" s="21" t="s">
        <v>58</v>
      </c>
      <c r="U26" s="21">
        <f>SUM(U24:U25)</f>
        <v>46</v>
      </c>
      <c r="V26" s="21">
        <f>SUM(V24:V25)</f>
        <v>42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E4D8-7753-4A39-A750-4AFF40C34145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85</v>
      </c>
      <c r="K1" s="2" t="s">
        <v>3</v>
      </c>
      <c r="L1" s="3" t="s">
        <v>86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26</v>
      </c>
      <c r="C3" s="5">
        <v>-1</v>
      </c>
      <c r="D3" s="5"/>
      <c r="E3" s="5">
        <v>50</v>
      </c>
      <c r="F3" s="5" t="s">
        <v>25</v>
      </c>
      <c r="G3" s="5"/>
      <c r="H3" s="5">
        <v>1</v>
      </c>
      <c r="I3" s="5" t="s">
        <v>15</v>
      </c>
      <c r="J3" s="5" t="s">
        <v>16</v>
      </c>
      <c r="K3" s="5"/>
      <c r="L3" s="5">
        <v>120</v>
      </c>
      <c r="M3" s="5" t="s">
        <v>17</v>
      </c>
      <c r="N3" s="5"/>
      <c r="O3" s="5">
        <f t="shared" ref="O3:O26" si="0">E3 + L3</f>
        <v>170</v>
      </c>
      <c r="P3" s="5">
        <f t="shared" ref="P3:P26" si="1">VLOOKUP(O3,Impschaal,2)</f>
        <v>5</v>
      </c>
      <c r="Q3" s="5">
        <f t="shared" ref="Q3:Q26" si="2">IF(O3&gt;0,P3,"")</f>
        <v>5</v>
      </c>
      <c r="R3" s="5" t="str">
        <f t="shared" ref="R3:R26" si="3">IF(O3&lt;0,-1*P3,"")</f>
        <v/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61</v>
      </c>
      <c r="C4" s="5">
        <v>-1</v>
      </c>
      <c r="D4" s="5"/>
      <c r="E4" s="5">
        <v>-50</v>
      </c>
      <c r="F4" s="5" t="s">
        <v>87</v>
      </c>
      <c r="G4" s="5"/>
      <c r="H4" s="5">
        <v>2</v>
      </c>
      <c r="I4" s="5" t="s">
        <v>26</v>
      </c>
      <c r="J4" s="5">
        <v>1</v>
      </c>
      <c r="K4" s="5"/>
      <c r="L4" s="5">
        <v>-430</v>
      </c>
      <c r="M4" s="5" t="s">
        <v>40</v>
      </c>
      <c r="N4" s="5"/>
      <c r="O4" s="5">
        <f t="shared" si="0"/>
        <v>-480</v>
      </c>
      <c r="P4" s="5">
        <f t="shared" si="1"/>
        <v>-10</v>
      </c>
      <c r="Q4" s="5" t="str">
        <f t="shared" si="2"/>
        <v/>
      </c>
      <c r="R4" s="5">
        <f t="shared" si="3"/>
        <v>10</v>
      </c>
      <c r="S4" s="9"/>
      <c r="W4" s="10"/>
    </row>
    <row r="5" spans="1:23" x14ac:dyDescent="0.25">
      <c r="A5" s="5">
        <v>3</v>
      </c>
      <c r="B5" s="5" t="s">
        <v>31</v>
      </c>
      <c r="C5" s="5">
        <v>-1</v>
      </c>
      <c r="D5" s="5"/>
      <c r="E5" s="5">
        <v>-100</v>
      </c>
      <c r="F5" s="5" t="s">
        <v>27</v>
      </c>
      <c r="G5" s="5"/>
      <c r="H5" s="5">
        <v>3</v>
      </c>
      <c r="I5" s="5" t="s">
        <v>26</v>
      </c>
      <c r="J5" s="5">
        <v>-1</v>
      </c>
      <c r="K5" s="5"/>
      <c r="L5" s="5">
        <v>100</v>
      </c>
      <c r="M5" s="5" t="s">
        <v>25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65</v>
      </c>
      <c r="U5" s="12">
        <f>SUM(Q3:Q26)</f>
        <v>45</v>
      </c>
      <c r="V5" s="12">
        <f>U5 - U6</f>
        <v>-4</v>
      </c>
      <c r="W5" s="13">
        <f>IF(V5&gt;0,VLOOKUP(V5,VPSchaal,10),20-VLOOKUP(V6,VPSchaal,10))</f>
        <v>9.01</v>
      </c>
    </row>
    <row r="6" spans="1:23" x14ac:dyDescent="0.25">
      <c r="A6" s="5">
        <v>4</v>
      </c>
      <c r="B6" s="5" t="s">
        <v>64</v>
      </c>
      <c r="C6" s="5">
        <v>-2</v>
      </c>
      <c r="D6" s="5"/>
      <c r="E6" s="5">
        <v>200</v>
      </c>
      <c r="F6" s="5" t="s">
        <v>43</v>
      </c>
      <c r="G6" s="5"/>
      <c r="H6" s="5">
        <v>4</v>
      </c>
      <c r="I6" s="5" t="s">
        <v>64</v>
      </c>
      <c r="J6" s="5">
        <v>-1</v>
      </c>
      <c r="K6" s="5"/>
      <c r="L6" s="5">
        <v>-100</v>
      </c>
      <c r="M6" s="5" t="s">
        <v>43</v>
      </c>
      <c r="N6" s="5"/>
      <c r="O6" s="5">
        <f t="shared" si="0"/>
        <v>100</v>
      </c>
      <c r="P6" s="5">
        <f t="shared" si="1"/>
        <v>3</v>
      </c>
      <c r="Q6" s="5">
        <f t="shared" si="2"/>
        <v>3</v>
      </c>
      <c r="R6" s="5" t="str">
        <f t="shared" si="3"/>
        <v/>
      </c>
      <c r="S6" s="14" t="s">
        <v>32</v>
      </c>
      <c r="T6" s="15" t="s">
        <v>63</v>
      </c>
      <c r="U6" s="15">
        <f>SUM(R3:R26)</f>
        <v>49</v>
      </c>
      <c r="V6" s="15">
        <f>U6 - U5</f>
        <v>4</v>
      </c>
      <c r="W6" s="16">
        <f>IF(V6&gt;0,VLOOKUP(V6,VPSchaal,10),20-VLOOKUP(V5,VPSchaal,10))</f>
        <v>10.99</v>
      </c>
    </row>
    <row r="7" spans="1:23" x14ac:dyDescent="0.25">
      <c r="A7" s="5">
        <v>5</v>
      </c>
      <c r="B7" s="5" t="s">
        <v>66</v>
      </c>
      <c r="C7" s="5" t="s">
        <v>16</v>
      </c>
      <c r="D7" s="5"/>
      <c r="E7" s="5">
        <v>1510</v>
      </c>
      <c r="F7" s="5" t="s">
        <v>47</v>
      </c>
      <c r="G7" s="5"/>
      <c r="H7" s="5">
        <v>5</v>
      </c>
      <c r="I7" s="5" t="s">
        <v>66</v>
      </c>
      <c r="J7" s="5" t="s">
        <v>16</v>
      </c>
      <c r="K7" s="5"/>
      <c r="L7" s="5">
        <v>-1510</v>
      </c>
      <c r="M7" s="5" t="s">
        <v>51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37</v>
      </c>
      <c r="C8" s="5">
        <v>1</v>
      </c>
      <c r="D8" s="5"/>
      <c r="E8" s="5">
        <v>-120</v>
      </c>
      <c r="F8" s="5" t="s">
        <v>18</v>
      </c>
      <c r="G8" s="5"/>
      <c r="H8" s="5">
        <v>6</v>
      </c>
      <c r="I8" s="5" t="s">
        <v>67</v>
      </c>
      <c r="J8" s="5"/>
      <c r="K8" s="5"/>
      <c r="L8" s="5">
        <v>0</v>
      </c>
      <c r="M8" s="5" t="s">
        <v>18</v>
      </c>
      <c r="N8" s="5"/>
      <c r="O8" s="5">
        <f t="shared" si="0"/>
        <v>-120</v>
      </c>
      <c r="P8" s="5">
        <f t="shared" si="1"/>
        <v>-3</v>
      </c>
      <c r="Q8" s="5" t="str">
        <f t="shared" si="2"/>
        <v/>
      </c>
      <c r="R8" s="5">
        <f t="shared" si="3"/>
        <v>3</v>
      </c>
    </row>
    <row r="9" spans="1:23" x14ac:dyDescent="0.25">
      <c r="A9" s="5">
        <v>7</v>
      </c>
      <c r="B9" s="5" t="s">
        <v>31</v>
      </c>
      <c r="C9" s="5" t="s">
        <v>16</v>
      </c>
      <c r="D9" s="5"/>
      <c r="E9" s="5">
        <v>-140</v>
      </c>
      <c r="F9" s="5" t="s">
        <v>17</v>
      </c>
      <c r="G9" s="5"/>
      <c r="H9" s="5">
        <v>7</v>
      </c>
      <c r="I9" s="5" t="s">
        <v>31</v>
      </c>
      <c r="J9" s="5" t="s">
        <v>16</v>
      </c>
      <c r="K9" s="5"/>
      <c r="L9" s="5">
        <v>140</v>
      </c>
      <c r="M9" s="5" t="s">
        <v>17</v>
      </c>
      <c r="N9" s="5"/>
      <c r="O9" s="5">
        <f t="shared" si="0"/>
        <v>0</v>
      </c>
      <c r="P9" s="5">
        <f t="shared" si="1"/>
        <v>0</v>
      </c>
      <c r="Q9" s="5" t="str">
        <f t="shared" si="2"/>
        <v/>
      </c>
      <c r="R9" s="5" t="str">
        <f t="shared" si="3"/>
        <v/>
      </c>
    </row>
    <row r="10" spans="1:23" x14ac:dyDescent="0.25">
      <c r="A10" s="5">
        <v>8</v>
      </c>
      <c r="B10" s="5" t="s">
        <v>68</v>
      </c>
      <c r="C10" s="5">
        <v>-2</v>
      </c>
      <c r="D10" s="5"/>
      <c r="E10" s="5">
        <v>-100</v>
      </c>
      <c r="F10" s="5" t="s">
        <v>70</v>
      </c>
      <c r="G10" s="5"/>
      <c r="H10" s="5">
        <v>8</v>
      </c>
      <c r="I10" s="5" t="s">
        <v>31</v>
      </c>
      <c r="J10" s="5">
        <v>4</v>
      </c>
      <c r="K10" s="5"/>
      <c r="L10" s="5">
        <v>260</v>
      </c>
      <c r="M10" s="5" t="s">
        <v>52</v>
      </c>
      <c r="N10" s="5"/>
      <c r="O10" s="5">
        <f t="shared" si="0"/>
        <v>160</v>
      </c>
      <c r="P10" s="5">
        <f t="shared" si="1"/>
        <v>4</v>
      </c>
      <c r="Q10" s="5">
        <f t="shared" si="2"/>
        <v>4</v>
      </c>
      <c r="R10" s="5" t="str">
        <f t="shared" si="3"/>
        <v/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-100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46</v>
      </c>
      <c r="C12" s="5" t="s">
        <v>16</v>
      </c>
      <c r="D12" s="5"/>
      <c r="E12" s="5">
        <v>-1440</v>
      </c>
      <c r="F12" s="5" t="s">
        <v>51</v>
      </c>
      <c r="G12" s="5"/>
      <c r="H12" s="5">
        <v>10</v>
      </c>
      <c r="I12" s="5" t="s">
        <v>26</v>
      </c>
      <c r="J12" s="5">
        <v>4</v>
      </c>
      <c r="K12" s="5"/>
      <c r="L12" s="5">
        <v>720</v>
      </c>
      <c r="M12" s="5" t="s">
        <v>69</v>
      </c>
      <c r="N12" s="5"/>
      <c r="O12" s="5">
        <f t="shared" si="0"/>
        <v>-720</v>
      </c>
      <c r="P12" s="5">
        <f t="shared" si="1"/>
        <v>-12</v>
      </c>
      <c r="Q12" s="5" t="str">
        <f t="shared" si="2"/>
        <v/>
      </c>
      <c r="R12" s="5">
        <f t="shared" si="3"/>
        <v>12</v>
      </c>
    </row>
    <row r="13" spans="1:23" x14ac:dyDescent="0.25">
      <c r="A13" s="5">
        <v>11</v>
      </c>
      <c r="B13" s="5" t="s">
        <v>42</v>
      </c>
      <c r="C13" s="5">
        <v>-1</v>
      </c>
      <c r="D13" s="5"/>
      <c r="E13" s="5">
        <v>50</v>
      </c>
      <c r="F13" s="5" t="s">
        <v>49</v>
      </c>
      <c r="G13" s="5"/>
      <c r="H13" s="5">
        <v>11</v>
      </c>
      <c r="I13" s="5" t="s">
        <v>42</v>
      </c>
      <c r="J13" s="5">
        <v>-2</v>
      </c>
      <c r="K13" s="5"/>
      <c r="L13" s="5">
        <v>-100</v>
      </c>
      <c r="M13" s="5" t="s">
        <v>27</v>
      </c>
      <c r="N13" s="5"/>
      <c r="O13" s="5">
        <f t="shared" si="0"/>
        <v>-50</v>
      </c>
      <c r="P13" s="5">
        <f t="shared" si="1"/>
        <v>-2</v>
      </c>
      <c r="Q13" s="5" t="str">
        <f t="shared" si="2"/>
        <v/>
      </c>
      <c r="R13" s="5">
        <f t="shared" si="3"/>
        <v>2</v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-1460</v>
      </c>
      <c r="F14" s="5" t="s">
        <v>49</v>
      </c>
      <c r="G14" s="5"/>
      <c r="H14" s="5">
        <v>12</v>
      </c>
      <c r="I14" s="5" t="s">
        <v>71</v>
      </c>
      <c r="J14" s="5" t="s">
        <v>16</v>
      </c>
      <c r="K14" s="5"/>
      <c r="L14" s="5">
        <v>2210</v>
      </c>
      <c r="M14" s="5" t="s">
        <v>81</v>
      </c>
      <c r="N14" s="5"/>
      <c r="O14" s="5">
        <f t="shared" si="0"/>
        <v>750</v>
      </c>
      <c r="P14" s="5">
        <f t="shared" si="1"/>
        <v>13</v>
      </c>
      <c r="Q14" s="5">
        <f t="shared" si="2"/>
        <v>13</v>
      </c>
      <c r="R14" s="5" t="str">
        <f t="shared" si="3"/>
        <v/>
      </c>
    </row>
    <row r="15" spans="1:23" x14ac:dyDescent="0.25">
      <c r="A15" s="5">
        <v>13</v>
      </c>
      <c r="B15" s="5" t="s">
        <v>15</v>
      </c>
      <c r="C15" s="5" t="s">
        <v>16</v>
      </c>
      <c r="D15" s="5"/>
      <c r="E15" s="5">
        <v>120</v>
      </c>
      <c r="F15" s="5" t="s">
        <v>43</v>
      </c>
      <c r="G15" s="5"/>
      <c r="H15" s="5">
        <v>13</v>
      </c>
      <c r="I15" s="5" t="s">
        <v>15</v>
      </c>
      <c r="J15" s="5" t="s">
        <v>16</v>
      </c>
      <c r="K15" s="5"/>
      <c r="L15" s="5">
        <v>-120</v>
      </c>
      <c r="M15" s="5" t="s">
        <v>18</v>
      </c>
      <c r="N15" s="5"/>
      <c r="O15" s="5">
        <f t="shared" si="0"/>
        <v>0</v>
      </c>
      <c r="P15" s="5">
        <f t="shared" si="1"/>
        <v>0</v>
      </c>
      <c r="Q15" s="5" t="str">
        <f t="shared" si="2"/>
        <v/>
      </c>
      <c r="R15" s="5" t="str">
        <f t="shared" si="3"/>
        <v/>
      </c>
    </row>
    <row r="16" spans="1:23" x14ac:dyDescent="0.25">
      <c r="A16" s="5">
        <v>14</v>
      </c>
      <c r="B16" s="5" t="s">
        <v>22</v>
      </c>
      <c r="C16" s="5">
        <v>1</v>
      </c>
      <c r="D16" s="5"/>
      <c r="E16" s="5">
        <v>130</v>
      </c>
      <c r="F16" s="5" t="s">
        <v>49</v>
      </c>
      <c r="G16" s="5"/>
      <c r="H16" s="5">
        <v>14</v>
      </c>
      <c r="I16" s="5" t="s">
        <v>26</v>
      </c>
      <c r="J16" s="5">
        <v>-1</v>
      </c>
      <c r="K16" s="5"/>
      <c r="L16" s="5">
        <v>50</v>
      </c>
      <c r="M16" s="5" t="s">
        <v>49</v>
      </c>
      <c r="N16" s="5"/>
      <c r="O16" s="5">
        <f t="shared" si="0"/>
        <v>180</v>
      </c>
      <c r="P16" s="5">
        <f t="shared" si="1"/>
        <v>5</v>
      </c>
      <c r="Q16" s="5">
        <f t="shared" si="2"/>
        <v>5</v>
      </c>
      <c r="R16" s="5" t="str">
        <f t="shared" si="3"/>
        <v/>
      </c>
    </row>
    <row r="17" spans="1:22" x14ac:dyDescent="0.25">
      <c r="A17" s="5">
        <v>15</v>
      </c>
      <c r="B17" s="5" t="s">
        <v>30</v>
      </c>
      <c r="C17" s="5">
        <v>2</v>
      </c>
      <c r="D17" s="5"/>
      <c r="E17" s="5">
        <v>-150</v>
      </c>
      <c r="F17" s="5" t="s">
        <v>17</v>
      </c>
      <c r="G17" s="5"/>
      <c r="H17" s="5">
        <v>15</v>
      </c>
      <c r="I17" s="5" t="s">
        <v>34</v>
      </c>
      <c r="J17" s="5">
        <v>-1</v>
      </c>
      <c r="K17" s="5"/>
      <c r="L17" s="5">
        <v>100</v>
      </c>
      <c r="M17" s="5" t="s">
        <v>18</v>
      </c>
      <c r="N17" s="5"/>
      <c r="O17" s="5">
        <f t="shared" si="0"/>
        <v>-50</v>
      </c>
      <c r="P17" s="5">
        <f t="shared" si="1"/>
        <v>-2</v>
      </c>
      <c r="Q17" s="5" t="str">
        <f t="shared" si="2"/>
        <v/>
      </c>
      <c r="R17" s="5">
        <f t="shared" si="3"/>
        <v>2</v>
      </c>
    </row>
    <row r="18" spans="1:22" x14ac:dyDescent="0.25">
      <c r="A18" s="5">
        <v>16</v>
      </c>
      <c r="B18" s="5" t="s">
        <v>41</v>
      </c>
      <c r="C18" s="5" t="s">
        <v>16</v>
      </c>
      <c r="D18" s="5"/>
      <c r="E18" s="5">
        <v>-110</v>
      </c>
      <c r="F18" s="5" t="s">
        <v>40</v>
      </c>
      <c r="G18" s="5"/>
      <c r="H18" s="5">
        <v>16</v>
      </c>
      <c r="I18" s="5" t="s">
        <v>26</v>
      </c>
      <c r="J18" s="5">
        <v>-2</v>
      </c>
      <c r="K18" s="5"/>
      <c r="L18" s="5">
        <v>-200</v>
      </c>
      <c r="M18" s="5" t="s">
        <v>83</v>
      </c>
      <c r="N18" s="5"/>
      <c r="O18" s="5">
        <f t="shared" si="0"/>
        <v>-310</v>
      </c>
      <c r="P18" s="5">
        <f t="shared" si="1"/>
        <v>-7</v>
      </c>
      <c r="Q18" s="5" t="str">
        <f t="shared" si="2"/>
        <v/>
      </c>
      <c r="R18" s="5">
        <f t="shared" si="3"/>
        <v>7</v>
      </c>
    </row>
    <row r="19" spans="1:22" x14ac:dyDescent="0.25">
      <c r="A19" s="5">
        <v>17</v>
      </c>
      <c r="B19" s="5" t="s">
        <v>26</v>
      </c>
      <c r="C19" s="5">
        <v>-4</v>
      </c>
      <c r="D19" s="5"/>
      <c r="E19" s="5">
        <v>200</v>
      </c>
      <c r="F19" s="5" t="s">
        <v>50</v>
      </c>
      <c r="G19" s="5"/>
      <c r="H19" s="5">
        <v>17</v>
      </c>
      <c r="I19" s="5" t="s">
        <v>53</v>
      </c>
      <c r="J19" s="5">
        <v>-3</v>
      </c>
      <c r="K19" s="5"/>
      <c r="L19" s="5">
        <v>-150</v>
      </c>
      <c r="M19" s="5" t="s">
        <v>27</v>
      </c>
      <c r="N19" s="5"/>
      <c r="O19" s="5">
        <f t="shared" si="0"/>
        <v>50</v>
      </c>
      <c r="P19" s="5">
        <f t="shared" si="1"/>
        <v>2</v>
      </c>
      <c r="Q19" s="5">
        <f t="shared" si="2"/>
        <v>2</v>
      </c>
      <c r="R19" s="5" t="str">
        <f t="shared" si="3"/>
        <v/>
      </c>
    </row>
    <row r="20" spans="1:22" x14ac:dyDescent="0.25">
      <c r="A20" s="5">
        <v>18</v>
      </c>
      <c r="B20" s="5" t="s">
        <v>42</v>
      </c>
      <c r="C20" s="5" t="s">
        <v>16</v>
      </c>
      <c r="D20" s="5"/>
      <c r="E20" s="5">
        <v>-420</v>
      </c>
      <c r="F20" s="5" t="s">
        <v>38</v>
      </c>
      <c r="G20" s="5"/>
      <c r="H20" s="5">
        <v>18</v>
      </c>
      <c r="I20" s="5" t="s">
        <v>31</v>
      </c>
      <c r="J20" s="5" t="s">
        <v>16</v>
      </c>
      <c r="K20" s="5"/>
      <c r="L20" s="5">
        <v>140</v>
      </c>
      <c r="M20" s="5" t="s">
        <v>52</v>
      </c>
      <c r="N20" s="5"/>
      <c r="O20" s="5">
        <f t="shared" si="0"/>
        <v>-280</v>
      </c>
      <c r="P20" s="5">
        <f t="shared" si="1"/>
        <v>-7</v>
      </c>
      <c r="Q20" s="5" t="str">
        <f t="shared" si="2"/>
        <v/>
      </c>
      <c r="R20" s="5">
        <f t="shared" si="3"/>
        <v>7</v>
      </c>
    </row>
    <row r="21" spans="1:22" x14ac:dyDescent="0.25">
      <c r="A21" s="5">
        <v>19</v>
      </c>
      <c r="B21" s="5" t="s">
        <v>41</v>
      </c>
      <c r="C21" s="5">
        <v>-1</v>
      </c>
      <c r="D21" s="5"/>
      <c r="E21" s="5">
        <v>100</v>
      </c>
      <c r="F21" s="5" t="s">
        <v>40</v>
      </c>
      <c r="G21" s="5"/>
      <c r="H21" s="5">
        <v>19</v>
      </c>
      <c r="I21" s="5" t="s">
        <v>37</v>
      </c>
      <c r="J21" s="5">
        <v>1</v>
      </c>
      <c r="K21" s="5"/>
      <c r="L21" s="5">
        <v>-120</v>
      </c>
      <c r="M21" s="5" t="s">
        <v>45</v>
      </c>
      <c r="N21" s="5"/>
      <c r="O21" s="5">
        <f t="shared" si="0"/>
        <v>-20</v>
      </c>
      <c r="P21" s="5">
        <f t="shared" si="1"/>
        <v>-1</v>
      </c>
      <c r="Q21" s="5" t="str">
        <f t="shared" si="2"/>
        <v/>
      </c>
      <c r="R21" s="5">
        <f t="shared" si="3"/>
        <v>1</v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0</v>
      </c>
      <c r="P22" s="5">
        <f t="shared" si="1"/>
        <v>0</v>
      </c>
      <c r="Q22" s="5" t="str">
        <f t="shared" si="2"/>
        <v/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30</v>
      </c>
      <c r="C23" s="5">
        <v>-1</v>
      </c>
      <c r="D23" s="5"/>
      <c r="E23" s="5">
        <v>-100</v>
      </c>
      <c r="F23" s="5" t="s">
        <v>17</v>
      </c>
      <c r="G23" s="5"/>
      <c r="H23" s="5">
        <v>21</v>
      </c>
      <c r="I23" s="5" t="s">
        <v>30</v>
      </c>
      <c r="J23" s="5">
        <v>-2</v>
      </c>
      <c r="K23" s="5"/>
      <c r="L23" s="5">
        <v>200</v>
      </c>
      <c r="M23" s="5" t="s">
        <v>49</v>
      </c>
      <c r="N23" s="5"/>
      <c r="O23" s="5">
        <f t="shared" si="0"/>
        <v>100</v>
      </c>
      <c r="P23" s="5">
        <f t="shared" si="1"/>
        <v>3</v>
      </c>
      <c r="Q23" s="5">
        <f t="shared" si="2"/>
        <v>3</v>
      </c>
      <c r="R23" s="5" t="str">
        <f t="shared" si="3"/>
        <v/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26</v>
      </c>
      <c r="C24" s="5">
        <v>-1</v>
      </c>
      <c r="D24" s="5"/>
      <c r="E24" s="5">
        <v>-50</v>
      </c>
      <c r="F24" s="5" t="s">
        <v>27</v>
      </c>
      <c r="G24" s="5"/>
      <c r="H24" s="5">
        <v>22</v>
      </c>
      <c r="I24" s="5" t="s">
        <v>22</v>
      </c>
      <c r="J24" s="5">
        <v>1</v>
      </c>
      <c r="K24" s="5"/>
      <c r="L24" s="5">
        <v>-130</v>
      </c>
      <c r="M24" s="5" t="s">
        <v>40</v>
      </c>
      <c r="N24" s="5"/>
      <c r="O24" s="5">
        <f t="shared" si="0"/>
        <v>-180</v>
      </c>
      <c r="P24" s="5">
        <f t="shared" si="1"/>
        <v>-5</v>
      </c>
      <c r="Q24" s="5" t="str">
        <f t="shared" si="2"/>
        <v/>
      </c>
      <c r="R24" s="5">
        <f t="shared" si="3"/>
        <v>5</v>
      </c>
      <c r="T24" s="19" t="s">
        <v>56</v>
      </c>
      <c r="U24" s="19">
        <f>SUM(Q3:Q14)</f>
        <v>25</v>
      </c>
      <c r="V24" s="19">
        <f>SUM(R3:R14)</f>
        <v>27</v>
      </c>
    </row>
    <row r="25" spans="1:22" x14ac:dyDescent="0.25">
      <c r="A25" s="5">
        <v>23</v>
      </c>
      <c r="B25" s="5" t="s">
        <v>53</v>
      </c>
      <c r="C25" s="5">
        <v>-1</v>
      </c>
      <c r="D25" s="5"/>
      <c r="E25" s="5">
        <v>-100</v>
      </c>
      <c r="F25" s="5" t="s">
        <v>43</v>
      </c>
      <c r="G25" s="5"/>
      <c r="H25" s="5">
        <v>23</v>
      </c>
      <c r="I25" s="5" t="s">
        <v>53</v>
      </c>
      <c r="J25" s="5">
        <v>-2</v>
      </c>
      <c r="K25" s="5"/>
      <c r="L25" s="5">
        <v>200</v>
      </c>
      <c r="M25" s="5" t="s">
        <v>43</v>
      </c>
      <c r="N25" s="5"/>
      <c r="O25" s="5">
        <f t="shared" si="0"/>
        <v>100</v>
      </c>
      <c r="P25" s="5">
        <f t="shared" si="1"/>
        <v>3</v>
      </c>
      <c r="Q25" s="5">
        <f t="shared" si="2"/>
        <v>3</v>
      </c>
      <c r="R25" s="5" t="str">
        <f t="shared" si="3"/>
        <v/>
      </c>
      <c r="T25" s="20" t="s">
        <v>57</v>
      </c>
      <c r="U25" s="20">
        <f>SUM(Q15:Q26)</f>
        <v>20</v>
      </c>
      <c r="V25" s="20">
        <f>SUM(R15:R26)</f>
        <v>22</v>
      </c>
    </row>
    <row r="26" spans="1:22" x14ac:dyDescent="0.25">
      <c r="A26" s="5">
        <v>24</v>
      </c>
      <c r="B26" s="5" t="s">
        <v>61</v>
      </c>
      <c r="C26" s="5">
        <v>-2</v>
      </c>
      <c r="D26" s="5"/>
      <c r="E26" s="5">
        <v>100</v>
      </c>
      <c r="F26" s="5" t="s">
        <v>35</v>
      </c>
      <c r="G26" s="5"/>
      <c r="H26" s="5">
        <v>24</v>
      </c>
      <c r="I26" s="5" t="s">
        <v>37</v>
      </c>
      <c r="J26" s="5">
        <v>3</v>
      </c>
      <c r="K26" s="5"/>
      <c r="L26" s="5">
        <v>180</v>
      </c>
      <c r="M26" s="5" t="s">
        <v>84</v>
      </c>
      <c r="N26" s="5"/>
      <c r="O26" s="5">
        <f t="shared" si="0"/>
        <v>280</v>
      </c>
      <c r="P26" s="5">
        <f t="shared" si="1"/>
        <v>7</v>
      </c>
      <c r="Q26" s="5">
        <f t="shared" si="2"/>
        <v>7</v>
      </c>
      <c r="R26" s="5" t="str">
        <f t="shared" si="3"/>
        <v/>
      </c>
      <c r="T26" s="21" t="s">
        <v>58</v>
      </c>
      <c r="U26" s="21">
        <f>SUM(U24:U25)</f>
        <v>45</v>
      </c>
      <c r="V26" s="21">
        <f>SUM(V24:V25)</f>
        <v>49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3A7B-6716-4F5D-B648-D9EF21F1A3EE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88</v>
      </c>
      <c r="K1" s="2" t="s">
        <v>3</v>
      </c>
      <c r="L1" s="3" t="s">
        <v>89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26</v>
      </c>
      <c r="C3" s="5">
        <v>-1</v>
      </c>
      <c r="D3" s="5"/>
      <c r="E3" s="5">
        <v>-50</v>
      </c>
      <c r="F3" s="5" t="s">
        <v>27</v>
      </c>
      <c r="G3" s="5"/>
      <c r="H3" s="5">
        <v>1</v>
      </c>
      <c r="I3" s="5" t="s">
        <v>26</v>
      </c>
      <c r="J3" s="5" t="s">
        <v>16</v>
      </c>
      <c r="K3" s="5"/>
      <c r="L3" s="5">
        <v>-400</v>
      </c>
      <c r="M3" s="5" t="s">
        <v>83</v>
      </c>
      <c r="N3" s="5"/>
      <c r="O3" s="5">
        <f t="shared" ref="O3:O26" si="0">E3 + L3</f>
        <v>-450</v>
      </c>
      <c r="P3" s="5">
        <f t="shared" ref="P3:P26" si="1">VLOOKUP(O3,Impschaal,2)</f>
        <v>-10</v>
      </c>
      <c r="Q3" s="5" t="str">
        <f t="shared" ref="Q3:Q26" si="2">IF(O3&gt;0,P3,"")</f>
        <v/>
      </c>
      <c r="R3" s="5">
        <f t="shared" ref="R3:R26" si="3">IF(O3&lt;0,-1*P3,"")</f>
        <v>10</v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26</v>
      </c>
      <c r="C4" s="5" t="s">
        <v>16</v>
      </c>
      <c r="D4" s="5"/>
      <c r="E4" s="5">
        <v>-400</v>
      </c>
      <c r="F4" s="5" t="s">
        <v>17</v>
      </c>
      <c r="G4" s="5"/>
      <c r="H4" s="5">
        <v>2</v>
      </c>
      <c r="I4" s="5" t="s">
        <v>26</v>
      </c>
      <c r="J4" s="5">
        <v>2</v>
      </c>
      <c r="K4" s="5"/>
      <c r="L4" s="5">
        <v>460</v>
      </c>
      <c r="M4" s="5" t="s">
        <v>43</v>
      </c>
      <c r="N4" s="5"/>
      <c r="O4" s="5">
        <f t="shared" si="0"/>
        <v>60</v>
      </c>
      <c r="P4" s="5">
        <f t="shared" si="1"/>
        <v>2</v>
      </c>
      <c r="Q4" s="5">
        <f t="shared" si="2"/>
        <v>2</v>
      </c>
      <c r="R4" s="5" t="str">
        <f t="shared" si="3"/>
        <v/>
      </c>
      <c r="S4" s="9"/>
      <c r="W4" s="10"/>
    </row>
    <row r="5" spans="1:23" x14ac:dyDescent="0.25">
      <c r="A5" s="5">
        <v>3</v>
      </c>
      <c r="B5" s="5" t="s">
        <v>26</v>
      </c>
      <c r="C5" s="5">
        <v>-1</v>
      </c>
      <c r="D5" s="5"/>
      <c r="E5" s="5">
        <v>100</v>
      </c>
      <c r="F5" s="5" t="s">
        <v>25</v>
      </c>
      <c r="G5" s="5"/>
      <c r="H5" s="5">
        <v>3</v>
      </c>
      <c r="I5" s="5" t="s">
        <v>90</v>
      </c>
      <c r="J5" s="5">
        <v>2</v>
      </c>
      <c r="K5" s="5"/>
      <c r="L5" s="5">
        <v>130</v>
      </c>
      <c r="M5" s="5" t="s">
        <v>43</v>
      </c>
      <c r="N5" s="5"/>
      <c r="O5" s="5">
        <f t="shared" si="0"/>
        <v>230</v>
      </c>
      <c r="P5" s="5">
        <f t="shared" si="1"/>
        <v>6</v>
      </c>
      <c r="Q5" s="5">
        <f t="shared" si="2"/>
        <v>6</v>
      </c>
      <c r="R5" s="5" t="str">
        <f t="shared" si="3"/>
        <v/>
      </c>
      <c r="S5" s="11" t="s">
        <v>28</v>
      </c>
      <c r="T5" s="12" t="s">
        <v>91</v>
      </c>
      <c r="U5" s="12">
        <f>SUM(Q3:Q26)</f>
        <v>36</v>
      </c>
      <c r="V5" s="12">
        <f>U5 - U6</f>
        <v>-53</v>
      </c>
      <c r="W5" s="13">
        <f>IF(V5&gt;0,VLOOKUP(V5,VPSchaal,10),20-VLOOKUP(V6,VPSchaal,10))</f>
        <v>1.5300000000000011</v>
      </c>
    </row>
    <row r="6" spans="1:23" x14ac:dyDescent="0.25">
      <c r="A6" s="5">
        <v>4</v>
      </c>
      <c r="B6" s="5" t="s">
        <v>82</v>
      </c>
      <c r="C6" s="5">
        <v>-1</v>
      </c>
      <c r="D6" s="5"/>
      <c r="E6" s="5">
        <v>100</v>
      </c>
      <c r="F6" s="5" t="s">
        <v>23</v>
      </c>
      <c r="G6" s="5"/>
      <c r="H6" s="5">
        <v>4</v>
      </c>
      <c r="I6" s="5" t="s">
        <v>90</v>
      </c>
      <c r="J6" s="5">
        <v>-2</v>
      </c>
      <c r="K6" s="5"/>
      <c r="L6" s="5">
        <v>200</v>
      </c>
      <c r="M6" s="5" t="s">
        <v>43</v>
      </c>
      <c r="N6" s="5"/>
      <c r="O6" s="5">
        <f t="shared" si="0"/>
        <v>300</v>
      </c>
      <c r="P6" s="5">
        <f t="shared" si="1"/>
        <v>7</v>
      </c>
      <c r="Q6" s="5">
        <f t="shared" si="2"/>
        <v>7</v>
      </c>
      <c r="R6" s="5" t="str">
        <f t="shared" si="3"/>
        <v/>
      </c>
      <c r="S6" s="14" t="s">
        <v>32</v>
      </c>
      <c r="T6" s="15" t="s">
        <v>92</v>
      </c>
      <c r="U6" s="15">
        <f>SUM(R3:R26)</f>
        <v>89</v>
      </c>
      <c r="V6" s="15">
        <f>U6 - U5</f>
        <v>53</v>
      </c>
      <c r="W6" s="16">
        <f>IF(V6&gt;0,VLOOKUP(V6,VPSchaal,10),20-VLOOKUP(V5,VPSchaal,10))</f>
        <v>18.47</v>
      </c>
    </row>
    <row r="7" spans="1:23" x14ac:dyDescent="0.25">
      <c r="A7" s="5">
        <v>5</v>
      </c>
      <c r="B7" s="5" t="s">
        <v>93</v>
      </c>
      <c r="C7" s="5">
        <v>1</v>
      </c>
      <c r="D7" s="5"/>
      <c r="E7" s="5">
        <v>-1010</v>
      </c>
      <c r="F7" s="5" t="s">
        <v>43</v>
      </c>
      <c r="G7" s="5"/>
      <c r="H7" s="5">
        <v>5</v>
      </c>
      <c r="I7" s="5" t="s">
        <v>34</v>
      </c>
      <c r="J7" s="5">
        <v>3</v>
      </c>
      <c r="K7" s="5"/>
      <c r="L7" s="5">
        <v>510</v>
      </c>
      <c r="M7" s="5" t="s">
        <v>36</v>
      </c>
      <c r="N7" s="5"/>
      <c r="O7" s="5">
        <f t="shared" si="0"/>
        <v>-500</v>
      </c>
      <c r="P7" s="5">
        <f t="shared" si="1"/>
        <v>-11</v>
      </c>
      <c r="Q7" s="5" t="str">
        <f t="shared" si="2"/>
        <v/>
      </c>
      <c r="R7" s="5">
        <f t="shared" si="3"/>
        <v>11</v>
      </c>
    </row>
    <row r="8" spans="1:23" x14ac:dyDescent="0.25">
      <c r="A8" s="5">
        <v>6</v>
      </c>
      <c r="B8" s="5" t="s">
        <v>15</v>
      </c>
      <c r="C8" s="5" t="s">
        <v>16</v>
      </c>
      <c r="D8" s="5"/>
      <c r="E8" s="5">
        <v>120</v>
      </c>
      <c r="F8" s="5" t="s">
        <v>43</v>
      </c>
      <c r="G8" s="5"/>
      <c r="H8" s="5">
        <v>6</v>
      </c>
      <c r="I8" s="5" t="s">
        <v>37</v>
      </c>
      <c r="J8" s="5">
        <v>-1</v>
      </c>
      <c r="K8" s="5"/>
      <c r="L8" s="5">
        <v>50</v>
      </c>
      <c r="M8" s="5" t="s">
        <v>49</v>
      </c>
      <c r="N8" s="5"/>
      <c r="O8" s="5">
        <f t="shared" si="0"/>
        <v>170</v>
      </c>
      <c r="P8" s="5">
        <f t="shared" si="1"/>
        <v>5</v>
      </c>
      <c r="Q8" s="5">
        <f t="shared" si="2"/>
        <v>5</v>
      </c>
      <c r="R8" s="5" t="str">
        <f t="shared" si="3"/>
        <v/>
      </c>
    </row>
    <row r="9" spans="1:23" x14ac:dyDescent="0.25">
      <c r="A9" s="5">
        <v>7</v>
      </c>
      <c r="B9" s="5" t="s">
        <v>22</v>
      </c>
      <c r="C9" s="5" t="s">
        <v>16</v>
      </c>
      <c r="D9" s="5"/>
      <c r="E9" s="5">
        <v>110</v>
      </c>
      <c r="F9" s="5" t="s">
        <v>40</v>
      </c>
      <c r="G9" s="5"/>
      <c r="H9" s="5">
        <v>7</v>
      </c>
      <c r="I9" s="5" t="s">
        <v>34</v>
      </c>
      <c r="J9" s="5" t="s">
        <v>16</v>
      </c>
      <c r="K9" s="5"/>
      <c r="L9" s="5">
        <v>-620</v>
      </c>
      <c r="M9" s="5" t="s">
        <v>87</v>
      </c>
      <c r="N9" s="5"/>
      <c r="O9" s="5">
        <f t="shared" si="0"/>
        <v>-510</v>
      </c>
      <c r="P9" s="5">
        <f t="shared" si="1"/>
        <v>-11</v>
      </c>
      <c r="Q9" s="5" t="str">
        <f t="shared" si="2"/>
        <v/>
      </c>
      <c r="R9" s="5">
        <f t="shared" si="3"/>
        <v>11</v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510</v>
      </c>
      <c r="F10" s="5" t="s">
        <v>43</v>
      </c>
      <c r="G10" s="5"/>
      <c r="H10" s="5">
        <v>8</v>
      </c>
      <c r="I10" s="5" t="s">
        <v>42</v>
      </c>
      <c r="J10" s="5">
        <v>3</v>
      </c>
      <c r="K10" s="5"/>
      <c r="L10" s="5">
        <v>-510</v>
      </c>
      <c r="M10" s="5" t="s">
        <v>18</v>
      </c>
      <c r="N10" s="5"/>
      <c r="O10" s="5">
        <f t="shared" si="0"/>
        <v>0</v>
      </c>
      <c r="P10" s="5">
        <f t="shared" si="1"/>
        <v>0</v>
      </c>
      <c r="Q10" s="5" t="str">
        <f t="shared" si="2"/>
        <v/>
      </c>
      <c r="R10" s="5" t="str">
        <f t="shared" si="3"/>
        <v/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-100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48</v>
      </c>
      <c r="C12" s="5">
        <v>-1</v>
      </c>
      <c r="D12" s="5"/>
      <c r="E12" s="5">
        <v>-100</v>
      </c>
      <c r="F12" s="5" t="s">
        <v>94</v>
      </c>
      <c r="G12" s="5"/>
      <c r="H12" s="5">
        <v>10</v>
      </c>
      <c r="I12" s="5" t="s">
        <v>46</v>
      </c>
      <c r="J12" s="5" t="s">
        <v>16</v>
      </c>
      <c r="K12" s="5"/>
      <c r="L12" s="5">
        <v>-1440</v>
      </c>
      <c r="M12" s="5" t="s">
        <v>51</v>
      </c>
      <c r="N12" s="5"/>
      <c r="O12" s="5">
        <f t="shared" si="0"/>
        <v>-1540</v>
      </c>
      <c r="P12" s="5">
        <f t="shared" si="1"/>
        <v>-17</v>
      </c>
      <c r="Q12" s="5" t="str">
        <f t="shared" si="2"/>
        <v/>
      </c>
      <c r="R12" s="5">
        <f t="shared" si="3"/>
        <v>17</v>
      </c>
    </row>
    <row r="13" spans="1:23" x14ac:dyDescent="0.25">
      <c r="A13" s="5">
        <v>11</v>
      </c>
      <c r="B13" s="5" t="s">
        <v>95</v>
      </c>
      <c r="C13" s="5">
        <v>-1</v>
      </c>
      <c r="D13" s="5"/>
      <c r="E13" s="5">
        <v>100</v>
      </c>
      <c r="F13" s="5" t="s">
        <v>45</v>
      </c>
      <c r="G13" s="5"/>
      <c r="H13" s="5">
        <v>11</v>
      </c>
      <c r="I13" s="5" t="s">
        <v>31</v>
      </c>
      <c r="J13" s="5" t="s">
        <v>16</v>
      </c>
      <c r="K13" s="5"/>
      <c r="L13" s="5">
        <v>-140</v>
      </c>
      <c r="M13" s="5" t="s">
        <v>18</v>
      </c>
      <c r="N13" s="5"/>
      <c r="O13" s="5">
        <f t="shared" si="0"/>
        <v>-40</v>
      </c>
      <c r="P13" s="5">
        <f t="shared" si="1"/>
        <v>-1</v>
      </c>
      <c r="Q13" s="5" t="str">
        <f t="shared" si="2"/>
        <v/>
      </c>
      <c r="R13" s="5">
        <f t="shared" si="3"/>
        <v>1</v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1460</v>
      </c>
      <c r="F14" s="5" t="s">
        <v>38</v>
      </c>
      <c r="G14" s="5"/>
      <c r="H14" s="5">
        <v>12</v>
      </c>
      <c r="I14" s="5" t="s">
        <v>48</v>
      </c>
      <c r="J14" s="5">
        <v>1</v>
      </c>
      <c r="K14" s="5"/>
      <c r="L14" s="5">
        <v>-1460</v>
      </c>
      <c r="M14" s="5" t="s">
        <v>49</v>
      </c>
      <c r="N14" s="5"/>
      <c r="O14" s="5">
        <f t="shared" si="0"/>
        <v>0</v>
      </c>
      <c r="P14" s="5">
        <f t="shared" si="1"/>
        <v>0</v>
      </c>
      <c r="Q14" s="5" t="str">
        <f t="shared" si="2"/>
        <v/>
      </c>
      <c r="R14" s="5" t="str">
        <f t="shared" si="3"/>
        <v/>
      </c>
    </row>
    <row r="15" spans="1:23" x14ac:dyDescent="0.25">
      <c r="A15" s="5">
        <v>13</v>
      </c>
      <c r="B15" s="5" t="s">
        <v>41</v>
      </c>
      <c r="C15" s="5">
        <v>-1</v>
      </c>
      <c r="D15" s="5"/>
      <c r="E15" s="5">
        <v>-100</v>
      </c>
      <c r="F15" s="5" t="s">
        <v>27</v>
      </c>
      <c r="G15" s="5"/>
      <c r="H15" s="5">
        <v>13</v>
      </c>
      <c r="I15" s="5" t="s">
        <v>26</v>
      </c>
      <c r="J15" s="5" t="s">
        <v>16</v>
      </c>
      <c r="K15" s="5"/>
      <c r="L15" s="5">
        <v>-600</v>
      </c>
      <c r="M15" s="5" t="s">
        <v>36</v>
      </c>
      <c r="N15" s="5"/>
      <c r="O15" s="5">
        <f t="shared" si="0"/>
        <v>-700</v>
      </c>
      <c r="P15" s="5">
        <f t="shared" si="1"/>
        <v>-12</v>
      </c>
      <c r="Q15" s="5" t="str">
        <f t="shared" si="2"/>
        <v/>
      </c>
      <c r="R15" s="5">
        <f t="shared" si="3"/>
        <v>12</v>
      </c>
    </row>
    <row r="16" spans="1:23" x14ac:dyDescent="0.25">
      <c r="A16" s="5">
        <v>14</v>
      </c>
      <c r="B16" s="5" t="s">
        <v>44</v>
      </c>
      <c r="C16" s="5">
        <v>-2</v>
      </c>
      <c r="D16" s="5"/>
      <c r="E16" s="5">
        <v>-100</v>
      </c>
      <c r="F16" s="5" t="s">
        <v>27</v>
      </c>
      <c r="G16" s="5"/>
      <c r="H16" s="5">
        <v>14</v>
      </c>
      <c r="I16" s="5" t="s">
        <v>44</v>
      </c>
      <c r="J16" s="5">
        <v>-1</v>
      </c>
      <c r="K16" s="5"/>
      <c r="L16" s="5">
        <v>50</v>
      </c>
      <c r="M16" s="5" t="s">
        <v>49</v>
      </c>
      <c r="N16" s="5"/>
      <c r="O16" s="5">
        <f t="shared" si="0"/>
        <v>-50</v>
      </c>
      <c r="P16" s="5">
        <f t="shared" si="1"/>
        <v>-2</v>
      </c>
      <c r="Q16" s="5" t="str">
        <f t="shared" si="2"/>
        <v/>
      </c>
      <c r="R16" s="5">
        <f t="shared" si="3"/>
        <v>2</v>
      </c>
    </row>
    <row r="17" spans="1:22" x14ac:dyDescent="0.25">
      <c r="A17" s="5">
        <v>15</v>
      </c>
      <c r="B17" s="5" t="s">
        <v>30</v>
      </c>
      <c r="C17" s="5">
        <v>2</v>
      </c>
      <c r="D17" s="5"/>
      <c r="E17" s="5">
        <v>-150</v>
      </c>
      <c r="F17" s="5" t="s">
        <v>17</v>
      </c>
      <c r="G17" s="5"/>
      <c r="H17" s="5">
        <v>15</v>
      </c>
      <c r="I17" s="5" t="s">
        <v>90</v>
      </c>
      <c r="J17" s="5">
        <v>3</v>
      </c>
      <c r="K17" s="5"/>
      <c r="L17" s="5">
        <v>150</v>
      </c>
      <c r="M17" s="5" t="s">
        <v>17</v>
      </c>
      <c r="N17" s="5"/>
      <c r="O17" s="5">
        <f t="shared" si="0"/>
        <v>0</v>
      </c>
      <c r="P17" s="5">
        <f t="shared" si="1"/>
        <v>0</v>
      </c>
      <c r="Q17" s="5" t="str">
        <f t="shared" si="2"/>
        <v/>
      </c>
      <c r="R17" s="5" t="str">
        <f t="shared" si="3"/>
        <v/>
      </c>
    </row>
    <row r="18" spans="1:22" x14ac:dyDescent="0.25">
      <c r="A18" s="5">
        <v>16</v>
      </c>
      <c r="B18" s="5" t="s">
        <v>26</v>
      </c>
      <c r="C18" s="5">
        <v>-1</v>
      </c>
      <c r="D18" s="5"/>
      <c r="E18" s="5">
        <v>100</v>
      </c>
      <c r="F18" s="5" t="s">
        <v>50</v>
      </c>
      <c r="G18" s="5"/>
      <c r="H18" s="5">
        <v>16</v>
      </c>
      <c r="I18" s="5" t="s">
        <v>37</v>
      </c>
      <c r="J18" s="5">
        <v>2</v>
      </c>
      <c r="K18" s="5"/>
      <c r="L18" s="5">
        <v>150</v>
      </c>
      <c r="M18" s="5" t="s">
        <v>43</v>
      </c>
      <c r="N18" s="5"/>
      <c r="O18" s="5">
        <f t="shared" si="0"/>
        <v>250</v>
      </c>
      <c r="P18" s="5">
        <f t="shared" si="1"/>
        <v>6</v>
      </c>
      <c r="Q18" s="5">
        <f t="shared" si="2"/>
        <v>6</v>
      </c>
      <c r="R18" s="5" t="str">
        <f t="shared" si="3"/>
        <v/>
      </c>
    </row>
    <row r="19" spans="1:22" x14ac:dyDescent="0.25">
      <c r="A19" s="5">
        <v>17</v>
      </c>
      <c r="B19" s="5" t="s">
        <v>96</v>
      </c>
      <c r="C19" s="5">
        <v>-4</v>
      </c>
      <c r="D19" s="5"/>
      <c r="E19" s="5">
        <v>200</v>
      </c>
      <c r="F19" s="5" t="s">
        <v>50</v>
      </c>
      <c r="G19" s="5"/>
      <c r="H19" s="5">
        <v>17</v>
      </c>
      <c r="I19" s="5" t="s">
        <v>30</v>
      </c>
      <c r="J19" s="5">
        <v>-2</v>
      </c>
      <c r="K19" s="5"/>
      <c r="L19" s="5">
        <v>100</v>
      </c>
      <c r="M19" s="5" t="s">
        <v>49</v>
      </c>
      <c r="N19" s="5"/>
      <c r="O19" s="5">
        <f t="shared" si="0"/>
        <v>300</v>
      </c>
      <c r="P19" s="5">
        <f t="shared" si="1"/>
        <v>7</v>
      </c>
      <c r="Q19" s="5">
        <f t="shared" si="2"/>
        <v>7</v>
      </c>
      <c r="R19" s="5" t="str">
        <f t="shared" si="3"/>
        <v/>
      </c>
    </row>
    <row r="20" spans="1:22" x14ac:dyDescent="0.25">
      <c r="A20" s="5">
        <v>18</v>
      </c>
      <c r="B20" s="5" t="s">
        <v>42</v>
      </c>
      <c r="C20" s="5" t="s">
        <v>16</v>
      </c>
      <c r="D20" s="5"/>
      <c r="E20" s="5">
        <v>-420</v>
      </c>
      <c r="F20" s="5" t="s">
        <v>38</v>
      </c>
      <c r="G20" s="5"/>
      <c r="H20" s="5">
        <v>18</v>
      </c>
      <c r="I20" s="5" t="s">
        <v>42</v>
      </c>
      <c r="J20" s="5">
        <v>-1</v>
      </c>
      <c r="K20" s="5"/>
      <c r="L20" s="5">
        <v>-50</v>
      </c>
      <c r="M20" s="5" t="s">
        <v>51</v>
      </c>
      <c r="N20" s="5"/>
      <c r="O20" s="5">
        <f t="shared" si="0"/>
        <v>-470</v>
      </c>
      <c r="P20" s="5">
        <f t="shared" si="1"/>
        <v>-10</v>
      </c>
      <c r="Q20" s="5" t="str">
        <f t="shared" si="2"/>
        <v/>
      </c>
      <c r="R20" s="5">
        <f t="shared" si="3"/>
        <v>10</v>
      </c>
    </row>
    <row r="21" spans="1:22" x14ac:dyDescent="0.25">
      <c r="A21" s="5">
        <v>19</v>
      </c>
      <c r="B21" s="5" t="s">
        <v>53</v>
      </c>
      <c r="C21" s="5">
        <v>2</v>
      </c>
      <c r="D21" s="5"/>
      <c r="E21" s="5">
        <v>200</v>
      </c>
      <c r="F21" s="5" t="s">
        <v>43</v>
      </c>
      <c r="G21" s="5"/>
      <c r="H21" s="5">
        <v>19</v>
      </c>
      <c r="I21" s="5" t="s">
        <v>30</v>
      </c>
      <c r="J21" s="5">
        <v>-1</v>
      </c>
      <c r="K21" s="5"/>
      <c r="L21" s="5">
        <v>-100</v>
      </c>
      <c r="M21" s="5" t="s">
        <v>45</v>
      </c>
      <c r="N21" s="5"/>
      <c r="O21" s="5">
        <f t="shared" si="0"/>
        <v>100</v>
      </c>
      <c r="P21" s="5">
        <f t="shared" si="1"/>
        <v>3</v>
      </c>
      <c r="Q21" s="5">
        <f t="shared" si="2"/>
        <v>3</v>
      </c>
      <c r="R21" s="5" t="str">
        <f t="shared" si="3"/>
        <v/>
      </c>
    </row>
    <row r="22" spans="1:22" x14ac:dyDescent="0.25">
      <c r="A22" s="5">
        <v>20</v>
      </c>
      <c r="B22" s="5" t="s">
        <v>42</v>
      </c>
      <c r="C22" s="5">
        <v>1</v>
      </c>
      <c r="D22" s="5"/>
      <c r="E22" s="5">
        <v>-650</v>
      </c>
      <c r="F22" s="5" t="s">
        <v>40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-30</v>
      </c>
      <c r="P22" s="5">
        <f t="shared" si="1"/>
        <v>-1</v>
      </c>
      <c r="Q22" s="5" t="str">
        <f t="shared" si="2"/>
        <v/>
      </c>
      <c r="R22" s="5">
        <f t="shared" si="3"/>
        <v>1</v>
      </c>
      <c r="U22" s="17" t="s">
        <v>20</v>
      </c>
      <c r="V22" s="17"/>
    </row>
    <row r="23" spans="1:22" x14ac:dyDescent="0.25">
      <c r="A23" s="5">
        <v>21</v>
      </c>
      <c r="B23" s="5" t="s">
        <v>41</v>
      </c>
      <c r="C23" s="5" t="s">
        <v>16</v>
      </c>
      <c r="D23" s="5"/>
      <c r="E23" s="5">
        <v>-110</v>
      </c>
      <c r="F23" s="5" t="s">
        <v>17</v>
      </c>
      <c r="G23" s="5"/>
      <c r="H23" s="5">
        <v>21</v>
      </c>
      <c r="I23" s="5" t="s">
        <v>30</v>
      </c>
      <c r="J23" s="5">
        <v>-1</v>
      </c>
      <c r="K23" s="5"/>
      <c r="L23" s="5">
        <v>100</v>
      </c>
      <c r="M23" s="5" t="s">
        <v>17</v>
      </c>
      <c r="N23" s="5"/>
      <c r="O23" s="5">
        <f t="shared" si="0"/>
        <v>-10</v>
      </c>
      <c r="P23" s="5">
        <f t="shared" si="1"/>
        <v>0</v>
      </c>
      <c r="Q23" s="5" t="str">
        <f t="shared" si="2"/>
        <v/>
      </c>
      <c r="R23" s="5">
        <f t="shared" si="3"/>
        <v>0</v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26</v>
      </c>
      <c r="C24" s="5">
        <v>-2</v>
      </c>
      <c r="D24" s="5"/>
      <c r="E24" s="5">
        <v>-100</v>
      </c>
      <c r="F24" s="5" t="s">
        <v>52</v>
      </c>
      <c r="G24" s="5"/>
      <c r="H24" s="5">
        <v>22</v>
      </c>
      <c r="I24" s="5" t="s">
        <v>26</v>
      </c>
      <c r="J24" s="5" t="s">
        <v>16</v>
      </c>
      <c r="K24" s="5"/>
      <c r="L24" s="5">
        <v>-400</v>
      </c>
      <c r="M24" s="5" t="s">
        <v>83</v>
      </c>
      <c r="N24" s="5"/>
      <c r="O24" s="5">
        <f t="shared" si="0"/>
        <v>-500</v>
      </c>
      <c r="P24" s="5">
        <f t="shared" si="1"/>
        <v>-11</v>
      </c>
      <c r="Q24" s="5" t="str">
        <f t="shared" si="2"/>
        <v/>
      </c>
      <c r="R24" s="5">
        <f t="shared" si="3"/>
        <v>11</v>
      </c>
      <c r="T24" s="19" t="s">
        <v>56</v>
      </c>
      <c r="U24" s="19">
        <f>SUM(Q3:Q14)</f>
        <v>20</v>
      </c>
      <c r="V24" s="19">
        <f>SUM(R3:R14)</f>
        <v>50</v>
      </c>
    </row>
    <row r="25" spans="1:22" x14ac:dyDescent="0.25">
      <c r="A25" s="5">
        <v>23</v>
      </c>
      <c r="B25" s="5" t="s">
        <v>41</v>
      </c>
      <c r="C25" s="5">
        <v>-2</v>
      </c>
      <c r="D25" s="5"/>
      <c r="E25" s="5">
        <v>-200</v>
      </c>
      <c r="F25" s="5" t="s">
        <v>18</v>
      </c>
      <c r="G25" s="5"/>
      <c r="H25" s="5">
        <v>23</v>
      </c>
      <c r="I25" s="5" t="s">
        <v>53</v>
      </c>
      <c r="J25" s="5">
        <v>-1</v>
      </c>
      <c r="K25" s="5"/>
      <c r="L25" s="5">
        <v>100</v>
      </c>
      <c r="M25" s="5" t="s">
        <v>18</v>
      </c>
      <c r="N25" s="5"/>
      <c r="O25" s="5">
        <f t="shared" si="0"/>
        <v>-100</v>
      </c>
      <c r="P25" s="5">
        <f t="shared" si="1"/>
        <v>-3</v>
      </c>
      <c r="Q25" s="5" t="str">
        <f t="shared" si="2"/>
        <v/>
      </c>
      <c r="R25" s="5">
        <f t="shared" si="3"/>
        <v>3</v>
      </c>
      <c r="T25" s="20" t="s">
        <v>57</v>
      </c>
      <c r="U25" s="20">
        <f>SUM(Q15:Q26)</f>
        <v>16</v>
      </c>
      <c r="V25" s="20">
        <f>SUM(R15:R26)</f>
        <v>39</v>
      </c>
    </row>
    <row r="26" spans="1:22" x14ac:dyDescent="0.25">
      <c r="A26" s="5">
        <v>24</v>
      </c>
      <c r="B26" s="5" t="s">
        <v>26</v>
      </c>
      <c r="C26" s="5">
        <v>2</v>
      </c>
      <c r="D26" s="5"/>
      <c r="E26" s="5">
        <v>-460</v>
      </c>
      <c r="F26" s="5" t="s">
        <v>18</v>
      </c>
      <c r="G26" s="5"/>
      <c r="H26" s="5">
        <v>24</v>
      </c>
      <c r="I26" s="5" t="s">
        <v>26</v>
      </c>
      <c r="J26" s="5">
        <v>2</v>
      </c>
      <c r="K26" s="5"/>
      <c r="L26" s="5">
        <v>460</v>
      </c>
      <c r="M26" s="5" t="s">
        <v>43</v>
      </c>
      <c r="N26" s="5"/>
      <c r="O26" s="5">
        <f t="shared" si="0"/>
        <v>0</v>
      </c>
      <c r="P26" s="5">
        <f t="shared" si="1"/>
        <v>0</v>
      </c>
      <c r="Q26" s="5" t="str">
        <f t="shared" si="2"/>
        <v/>
      </c>
      <c r="R26" s="5" t="str">
        <f t="shared" si="3"/>
        <v/>
      </c>
      <c r="T26" s="21" t="s">
        <v>58</v>
      </c>
      <c r="U26" s="21">
        <f>SUM(U24:U25)</f>
        <v>36</v>
      </c>
      <c r="V26" s="21">
        <f>SUM(V24:V25)</f>
        <v>89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7590-A81C-4DB2-801E-EBFC07767899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97</v>
      </c>
      <c r="K1" s="2" t="s">
        <v>3</v>
      </c>
      <c r="L1" s="3" t="s">
        <v>98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15</v>
      </c>
      <c r="C3" s="5" t="s">
        <v>16</v>
      </c>
      <c r="D3" s="5"/>
      <c r="E3" s="5">
        <v>-120</v>
      </c>
      <c r="F3" s="5" t="s">
        <v>17</v>
      </c>
      <c r="G3" s="5"/>
      <c r="H3" s="5">
        <v>1</v>
      </c>
      <c r="I3" s="5" t="s">
        <v>15</v>
      </c>
      <c r="J3" s="5">
        <v>2</v>
      </c>
      <c r="K3" s="5"/>
      <c r="L3" s="5">
        <v>180</v>
      </c>
      <c r="M3" s="5" t="s">
        <v>43</v>
      </c>
      <c r="N3" s="5"/>
      <c r="O3" s="5">
        <f t="shared" ref="O3:O26" si="0">E3 + L3</f>
        <v>60</v>
      </c>
      <c r="P3" s="5">
        <f t="shared" ref="P3:P26" si="1">VLOOKUP(O3,Impschaal,2)</f>
        <v>2</v>
      </c>
      <c r="Q3" s="5">
        <f t="shared" ref="Q3:Q26" si="2">IF(O3&gt;0,P3,"")</f>
        <v>2</v>
      </c>
      <c r="R3" s="5" t="str">
        <f t="shared" ref="R3:R26" si="3">IF(O3&lt;0,-1*P3,"")</f>
        <v/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22</v>
      </c>
      <c r="C4" s="5">
        <v>1</v>
      </c>
      <c r="D4" s="5"/>
      <c r="E4" s="5">
        <v>130</v>
      </c>
      <c r="F4" s="5" t="s">
        <v>84</v>
      </c>
      <c r="G4" s="5"/>
      <c r="H4" s="5">
        <v>2</v>
      </c>
      <c r="I4" s="5" t="s">
        <v>24</v>
      </c>
      <c r="J4" s="5">
        <v>2</v>
      </c>
      <c r="K4" s="5"/>
      <c r="L4" s="5">
        <v>-520</v>
      </c>
      <c r="M4" s="5" t="s">
        <v>27</v>
      </c>
      <c r="N4" s="5"/>
      <c r="O4" s="5">
        <f t="shared" si="0"/>
        <v>-390</v>
      </c>
      <c r="P4" s="5">
        <f t="shared" si="1"/>
        <v>-9</v>
      </c>
      <c r="Q4" s="5" t="str">
        <f t="shared" si="2"/>
        <v/>
      </c>
      <c r="R4" s="5">
        <f t="shared" si="3"/>
        <v>9</v>
      </c>
      <c r="S4" s="9"/>
      <c r="W4" s="10"/>
    </row>
    <row r="5" spans="1:23" x14ac:dyDescent="0.25">
      <c r="A5" s="5">
        <v>3</v>
      </c>
      <c r="B5" s="5" t="s">
        <v>26</v>
      </c>
      <c r="C5" s="5">
        <v>-1</v>
      </c>
      <c r="D5" s="5"/>
      <c r="E5" s="5">
        <v>-100</v>
      </c>
      <c r="F5" s="5" t="s">
        <v>27</v>
      </c>
      <c r="G5" s="5"/>
      <c r="H5" s="5">
        <v>3</v>
      </c>
      <c r="I5" s="5" t="s">
        <v>26</v>
      </c>
      <c r="J5" s="5">
        <v>-1</v>
      </c>
      <c r="K5" s="5"/>
      <c r="L5" s="5">
        <v>100</v>
      </c>
      <c r="M5" s="5" t="s">
        <v>25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33</v>
      </c>
      <c r="U5" s="12">
        <f>SUM(Q3:Q26)</f>
        <v>45</v>
      </c>
      <c r="V5" s="12">
        <f>U5 - U6</f>
        <v>-10</v>
      </c>
      <c r="W5" s="13">
        <f>IF(V5&gt;0,VLOOKUP(V5,VPSchaal,10),20-VLOOKUP(V6,VPSchaal,10))</f>
        <v>7.67</v>
      </c>
    </row>
    <row r="6" spans="1:23" x14ac:dyDescent="0.25">
      <c r="A6" s="5">
        <v>4</v>
      </c>
      <c r="B6" s="5" t="s">
        <v>30</v>
      </c>
      <c r="C6" s="5">
        <v>-3</v>
      </c>
      <c r="D6" s="5"/>
      <c r="E6" s="5">
        <v>300</v>
      </c>
      <c r="F6" s="5" t="s">
        <v>25</v>
      </c>
      <c r="G6" s="5"/>
      <c r="H6" s="5">
        <v>4</v>
      </c>
      <c r="I6" s="5" t="s">
        <v>31</v>
      </c>
      <c r="J6" s="5" t="s">
        <v>16</v>
      </c>
      <c r="K6" s="5"/>
      <c r="L6" s="5">
        <v>-140</v>
      </c>
      <c r="M6" s="5" t="s">
        <v>17</v>
      </c>
      <c r="N6" s="5"/>
      <c r="O6" s="5">
        <f t="shared" si="0"/>
        <v>160</v>
      </c>
      <c r="P6" s="5">
        <f t="shared" si="1"/>
        <v>4</v>
      </c>
      <c r="Q6" s="5">
        <f t="shared" si="2"/>
        <v>4</v>
      </c>
      <c r="R6" s="5" t="str">
        <f t="shared" si="3"/>
        <v/>
      </c>
      <c r="S6" s="14" t="s">
        <v>32</v>
      </c>
      <c r="T6" s="15" t="s">
        <v>29</v>
      </c>
      <c r="U6" s="15">
        <f>SUM(R3:R26)</f>
        <v>55</v>
      </c>
      <c r="V6" s="15">
        <f>U6 - U5</f>
        <v>10</v>
      </c>
      <c r="W6" s="16">
        <f>IF(V6&gt;0,VLOOKUP(V6,VPSchaal,10),20-VLOOKUP(V5,VPSchaal,10))</f>
        <v>12.33</v>
      </c>
    </row>
    <row r="7" spans="1:23" x14ac:dyDescent="0.25">
      <c r="A7" s="5">
        <v>5</v>
      </c>
      <c r="B7" s="5" t="s">
        <v>34</v>
      </c>
      <c r="C7" s="5">
        <v>3</v>
      </c>
      <c r="D7" s="5"/>
      <c r="E7" s="5">
        <v>510</v>
      </c>
      <c r="F7" s="5" t="s">
        <v>36</v>
      </c>
      <c r="G7" s="5"/>
      <c r="H7" s="5">
        <v>5</v>
      </c>
      <c r="I7" s="5" t="s">
        <v>34</v>
      </c>
      <c r="J7" s="5">
        <v>3</v>
      </c>
      <c r="K7" s="5"/>
      <c r="L7" s="5">
        <v>-510</v>
      </c>
      <c r="M7" s="5" t="s">
        <v>35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37</v>
      </c>
      <c r="C8" s="5">
        <v>-1</v>
      </c>
      <c r="D8" s="5"/>
      <c r="E8" s="5">
        <v>50</v>
      </c>
      <c r="F8" s="5" t="s">
        <v>49</v>
      </c>
      <c r="G8" s="5"/>
      <c r="H8" s="5">
        <v>6</v>
      </c>
      <c r="I8" s="5" t="s">
        <v>37</v>
      </c>
      <c r="J8" s="5">
        <v>1</v>
      </c>
      <c r="K8" s="5"/>
      <c r="L8" s="5">
        <v>120</v>
      </c>
      <c r="M8" s="5" t="s">
        <v>43</v>
      </c>
      <c r="N8" s="5"/>
      <c r="O8" s="5">
        <f t="shared" si="0"/>
        <v>170</v>
      </c>
      <c r="P8" s="5">
        <f t="shared" si="1"/>
        <v>5</v>
      </c>
      <c r="Q8" s="5">
        <f t="shared" si="2"/>
        <v>5</v>
      </c>
      <c r="R8" s="5" t="str">
        <f t="shared" si="3"/>
        <v/>
      </c>
    </row>
    <row r="9" spans="1:23" x14ac:dyDescent="0.25">
      <c r="A9" s="5">
        <v>7</v>
      </c>
      <c r="B9" s="5" t="s">
        <v>39</v>
      </c>
      <c r="C9" s="5">
        <v>-1</v>
      </c>
      <c r="D9" s="5"/>
      <c r="E9" s="5">
        <v>-100</v>
      </c>
      <c r="F9" s="5" t="s">
        <v>45</v>
      </c>
      <c r="G9" s="5"/>
      <c r="H9" s="5">
        <v>7</v>
      </c>
      <c r="I9" s="5" t="s">
        <v>41</v>
      </c>
      <c r="J9" s="5">
        <v>1</v>
      </c>
      <c r="K9" s="5"/>
      <c r="L9" s="5">
        <v>140</v>
      </c>
      <c r="M9" s="5" t="s">
        <v>17</v>
      </c>
      <c r="N9" s="5"/>
      <c r="O9" s="5">
        <f t="shared" si="0"/>
        <v>40</v>
      </c>
      <c r="P9" s="5">
        <f t="shared" si="1"/>
        <v>1</v>
      </c>
      <c r="Q9" s="5">
        <f t="shared" si="2"/>
        <v>1</v>
      </c>
      <c r="R9" s="5" t="str">
        <f t="shared" si="3"/>
        <v/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-510</v>
      </c>
      <c r="F10" s="5" t="s">
        <v>18</v>
      </c>
      <c r="G10" s="5"/>
      <c r="H10" s="5">
        <v>8</v>
      </c>
      <c r="I10" s="5" t="s">
        <v>44</v>
      </c>
      <c r="J10" s="5">
        <v>1</v>
      </c>
      <c r="K10" s="5"/>
      <c r="L10" s="5">
        <v>420</v>
      </c>
      <c r="M10" s="5" t="s">
        <v>40</v>
      </c>
      <c r="N10" s="5"/>
      <c r="O10" s="5">
        <f t="shared" si="0"/>
        <v>-90</v>
      </c>
      <c r="P10" s="5">
        <f t="shared" si="1"/>
        <v>-3</v>
      </c>
      <c r="Q10" s="5" t="str">
        <f t="shared" si="2"/>
        <v/>
      </c>
      <c r="R10" s="5">
        <f t="shared" si="3"/>
        <v>3</v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-100</v>
      </c>
      <c r="F11" s="5" t="s">
        <v>17</v>
      </c>
      <c r="G11" s="5"/>
      <c r="H11" s="5">
        <v>9</v>
      </c>
      <c r="I11" s="5" t="s">
        <v>15</v>
      </c>
      <c r="J11" s="5">
        <v>1</v>
      </c>
      <c r="K11" s="5"/>
      <c r="L11" s="5">
        <v>-150</v>
      </c>
      <c r="M11" s="5" t="s">
        <v>84</v>
      </c>
      <c r="N11" s="5"/>
      <c r="O11" s="5">
        <f t="shared" si="0"/>
        <v>-250</v>
      </c>
      <c r="P11" s="5">
        <f t="shared" si="1"/>
        <v>-6</v>
      </c>
      <c r="Q11" s="5" t="str">
        <f t="shared" si="2"/>
        <v/>
      </c>
      <c r="R11" s="5">
        <f t="shared" si="3"/>
        <v>6</v>
      </c>
    </row>
    <row r="12" spans="1:23" x14ac:dyDescent="0.25">
      <c r="A12" s="5">
        <v>10</v>
      </c>
      <c r="B12" s="5" t="s">
        <v>46</v>
      </c>
      <c r="C12" s="5">
        <v>1</v>
      </c>
      <c r="D12" s="5"/>
      <c r="E12" s="5">
        <v>-1470</v>
      </c>
      <c r="F12" s="5" t="s">
        <v>51</v>
      </c>
      <c r="G12" s="5"/>
      <c r="H12" s="5">
        <v>10</v>
      </c>
      <c r="I12" s="5" t="s">
        <v>42</v>
      </c>
      <c r="J12" s="5">
        <v>1</v>
      </c>
      <c r="K12" s="5"/>
      <c r="L12" s="5">
        <v>650</v>
      </c>
      <c r="M12" s="5" t="s">
        <v>51</v>
      </c>
      <c r="N12" s="5"/>
      <c r="O12" s="5">
        <f t="shared" si="0"/>
        <v>-820</v>
      </c>
      <c r="P12" s="5">
        <f t="shared" si="1"/>
        <v>-13</v>
      </c>
      <c r="Q12" s="5" t="str">
        <f t="shared" si="2"/>
        <v/>
      </c>
      <c r="R12" s="5">
        <f t="shared" si="3"/>
        <v>13</v>
      </c>
    </row>
    <row r="13" spans="1:23" x14ac:dyDescent="0.25">
      <c r="A13" s="5">
        <v>11</v>
      </c>
      <c r="B13" s="5" t="s">
        <v>41</v>
      </c>
      <c r="C13" s="5">
        <v>1</v>
      </c>
      <c r="D13" s="5"/>
      <c r="E13" s="5">
        <v>-140</v>
      </c>
      <c r="F13" s="5" t="s">
        <v>18</v>
      </c>
      <c r="G13" s="5"/>
      <c r="H13" s="5">
        <v>11</v>
      </c>
      <c r="I13" s="5" t="s">
        <v>31</v>
      </c>
      <c r="J13" s="5">
        <v>1</v>
      </c>
      <c r="K13" s="5"/>
      <c r="L13" s="5">
        <v>170</v>
      </c>
      <c r="M13" s="5" t="s">
        <v>49</v>
      </c>
      <c r="N13" s="5"/>
      <c r="O13" s="5">
        <f t="shared" si="0"/>
        <v>30</v>
      </c>
      <c r="P13" s="5">
        <f t="shared" si="1"/>
        <v>1</v>
      </c>
      <c r="Q13" s="5">
        <f t="shared" si="2"/>
        <v>1</v>
      </c>
      <c r="R13" s="5" t="str">
        <f t="shared" si="3"/>
        <v/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-1460</v>
      </c>
      <c r="F14" s="5" t="s">
        <v>49</v>
      </c>
      <c r="G14" s="5"/>
      <c r="H14" s="5">
        <v>12</v>
      </c>
      <c r="I14" s="5" t="s">
        <v>48</v>
      </c>
      <c r="J14" s="5">
        <v>1</v>
      </c>
      <c r="K14" s="5"/>
      <c r="L14" s="5">
        <v>1460</v>
      </c>
      <c r="M14" s="5" t="s">
        <v>38</v>
      </c>
      <c r="N14" s="5"/>
      <c r="O14" s="5">
        <f t="shared" si="0"/>
        <v>0</v>
      </c>
      <c r="P14" s="5">
        <f t="shared" si="1"/>
        <v>0</v>
      </c>
      <c r="Q14" s="5" t="str">
        <f t="shared" si="2"/>
        <v/>
      </c>
      <c r="R14" s="5" t="str">
        <f t="shared" si="3"/>
        <v/>
      </c>
    </row>
    <row r="15" spans="1:23" x14ac:dyDescent="0.25">
      <c r="A15" s="5">
        <v>13</v>
      </c>
      <c r="B15" s="5" t="s">
        <v>41</v>
      </c>
      <c r="C15" s="5">
        <v>-1</v>
      </c>
      <c r="D15" s="5"/>
      <c r="E15" s="5">
        <v>-100</v>
      </c>
      <c r="F15" s="5" t="s">
        <v>27</v>
      </c>
      <c r="G15" s="5"/>
      <c r="H15" s="5">
        <v>13</v>
      </c>
      <c r="I15" s="5" t="s">
        <v>37</v>
      </c>
      <c r="J15" s="5">
        <v>1</v>
      </c>
      <c r="K15" s="5"/>
      <c r="L15" s="5">
        <v>-120</v>
      </c>
      <c r="M15" s="5" t="s">
        <v>18</v>
      </c>
      <c r="N15" s="5"/>
      <c r="O15" s="5">
        <f t="shared" si="0"/>
        <v>-220</v>
      </c>
      <c r="P15" s="5">
        <f t="shared" si="1"/>
        <v>-6</v>
      </c>
      <c r="Q15" s="5" t="str">
        <f t="shared" si="2"/>
        <v/>
      </c>
      <c r="R15" s="5">
        <f t="shared" si="3"/>
        <v>6</v>
      </c>
    </row>
    <row r="16" spans="1:23" x14ac:dyDescent="0.25">
      <c r="A16" s="5">
        <v>14</v>
      </c>
      <c r="B16" s="5" t="s">
        <v>22</v>
      </c>
      <c r="C16" s="5">
        <v>2</v>
      </c>
      <c r="D16" s="5"/>
      <c r="E16" s="5">
        <v>150</v>
      </c>
      <c r="F16" s="5" t="s">
        <v>49</v>
      </c>
      <c r="G16" s="5"/>
      <c r="H16" s="5">
        <v>14</v>
      </c>
      <c r="I16" s="5" t="s">
        <v>26</v>
      </c>
      <c r="J16" s="5">
        <v>-1</v>
      </c>
      <c r="K16" s="5"/>
      <c r="L16" s="5">
        <v>50</v>
      </c>
      <c r="M16" s="5" t="s">
        <v>49</v>
      </c>
      <c r="N16" s="5"/>
      <c r="O16" s="5">
        <f t="shared" si="0"/>
        <v>200</v>
      </c>
      <c r="P16" s="5">
        <f t="shared" si="1"/>
        <v>5</v>
      </c>
      <c r="Q16" s="5">
        <f t="shared" si="2"/>
        <v>5</v>
      </c>
      <c r="R16" s="5" t="str">
        <f t="shared" si="3"/>
        <v/>
      </c>
    </row>
    <row r="17" spans="1:22" x14ac:dyDescent="0.25">
      <c r="A17" s="5">
        <v>15</v>
      </c>
      <c r="B17" s="5" t="s">
        <v>39</v>
      </c>
      <c r="C17" s="5" t="s">
        <v>16</v>
      </c>
      <c r="D17" s="5"/>
      <c r="E17" s="5">
        <v>-130</v>
      </c>
      <c r="F17" s="5" t="s">
        <v>45</v>
      </c>
      <c r="G17" s="5"/>
      <c r="H17" s="5">
        <v>15</v>
      </c>
      <c r="I17" s="5" t="s">
        <v>30</v>
      </c>
      <c r="J17" s="5">
        <v>2</v>
      </c>
      <c r="K17" s="5"/>
      <c r="L17" s="5">
        <v>150</v>
      </c>
      <c r="M17" s="5" t="s">
        <v>17</v>
      </c>
      <c r="N17" s="5"/>
      <c r="O17" s="5">
        <f t="shared" si="0"/>
        <v>20</v>
      </c>
      <c r="P17" s="5">
        <f t="shared" si="1"/>
        <v>1</v>
      </c>
      <c r="Q17" s="5">
        <f t="shared" si="2"/>
        <v>1</v>
      </c>
      <c r="R17" s="5" t="str">
        <f t="shared" si="3"/>
        <v/>
      </c>
    </row>
    <row r="18" spans="1:22" x14ac:dyDescent="0.25">
      <c r="A18" s="5">
        <v>16</v>
      </c>
      <c r="B18" s="5" t="s">
        <v>26</v>
      </c>
      <c r="C18" s="5">
        <v>1</v>
      </c>
      <c r="D18" s="5"/>
      <c r="E18" s="5">
        <v>-630</v>
      </c>
      <c r="F18" s="5" t="s">
        <v>36</v>
      </c>
      <c r="G18" s="5"/>
      <c r="H18" s="5">
        <v>16</v>
      </c>
      <c r="I18" s="5" t="s">
        <v>26</v>
      </c>
      <c r="J18" s="5">
        <v>-1</v>
      </c>
      <c r="K18" s="5"/>
      <c r="L18" s="5">
        <v>-100</v>
      </c>
      <c r="M18" s="5" t="s">
        <v>52</v>
      </c>
      <c r="N18" s="5"/>
      <c r="O18" s="5">
        <f t="shared" si="0"/>
        <v>-730</v>
      </c>
      <c r="P18" s="5">
        <f t="shared" si="1"/>
        <v>-12</v>
      </c>
      <c r="Q18" s="5" t="str">
        <f t="shared" si="2"/>
        <v/>
      </c>
      <c r="R18" s="5">
        <f t="shared" si="3"/>
        <v>12</v>
      </c>
    </row>
    <row r="19" spans="1:22" x14ac:dyDescent="0.25">
      <c r="A19" s="5">
        <v>17</v>
      </c>
      <c r="B19" s="5" t="s">
        <v>30</v>
      </c>
      <c r="C19" s="5">
        <v>-1</v>
      </c>
      <c r="D19" s="5"/>
      <c r="E19" s="5">
        <v>-50</v>
      </c>
      <c r="F19" s="5" t="s">
        <v>40</v>
      </c>
      <c r="G19" s="5"/>
      <c r="H19" s="5">
        <v>17</v>
      </c>
      <c r="I19" s="5" t="s">
        <v>34</v>
      </c>
      <c r="J19" s="5" t="s">
        <v>16</v>
      </c>
      <c r="K19" s="5"/>
      <c r="L19" s="5">
        <v>420</v>
      </c>
      <c r="M19" s="5" t="s">
        <v>47</v>
      </c>
      <c r="N19" s="5"/>
      <c r="O19" s="5">
        <f t="shared" si="0"/>
        <v>370</v>
      </c>
      <c r="P19" s="5">
        <f t="shared" si="1"/>
        <v>9</v>
      </c>
      <c r="Q19" s="5">
        <f t="shared" si="2"/>
        <v>9</v>
      </c>
      <c r="R19" s="5" t="str">
        <f t="shared" si="3"/>
        <v/>
      </c>
    </row>
    <row r="20" spans="1:22" x14ac:dyDescent="0.25">
      <c r="A20" s="5">
        <v>18</v>
      </c>
      <c r="B20" s="5" t="s">
        <v>31</v>
      </c>
      <c r="C20" s="5" t="s">
        <v>16</v>
      </c>
      <c r="D20" s="5"/>
      <c r="E20" s="5">
        <v>-140</v>
      </c>
      <c r="F20" s="5" t="s">
        <v>50</v>
      </c>
      <c r="G20" s="5"/>
      <c r="H20" s="5">
        <v>18</v>
      </c>
      <c r="I20" s="5" t="s">
        <v>42</v>
      </c>
      <c r="J20" s="5" t="s">
        <v>16</v>
      </c>
      <c r="K20" s="5"/>
      <c r="L20" s="5">
        <v>420</v>
      </c>
      <c r="M20" s="5" t="s">
        <v>49</v>
      </c>
      <c r="N20" s="5"/>
      <c r="O20" s="5">
        <f t="shared" si="0"/>
        <v>280</v>
      </c>
      <c r="P20" s="5">
        <f t="shared" si="1"/>
        <v>7</v>
      </c>
      <c r="Q20" s="5">
        <f t="shared" si="2"/>
        <v>7</v>
      </c>
      <c r="R20" s="5" t="str">
        <f t="shared" si="3"/>
        <v/>
      </c>
    </row>
    <row r="21" spans="1:22" x14ac:dyDescent="0.25">
      <c r="A21" s="5">
        <v>19</v>
      </c>
      <c r="B21" s="5" t="s">
        <v>53</v>
      </c>
      <c r="C21" s="5" t="s">
        <v>16</v>
      </c>
      <c r="D21" s="5"/>
      <c r="E21" s="5">
        <v>140</v>
      </c>
      <c r="F21" s="5" t="s">
        <v>17</v>
      </c>
      <c r="G21" s="5"/>
      <c r="H21" s="5">
        <v>19</v>
      </c>
      <c r="I21" s="5" t="s">
        <v>53</v>
      </c>
      <c r="J21" s="5">
        <v>1</v>
      </c>
      <c r="K21" s="5"/>
      <c r="L21" s="5">
        <v>-170</v>
      </c>
      <c r="M21" s="5" t="s">
        <v>40</v>
      </c>
      <c r="N21" s="5"/>
      <c r="O21" s="5">
        <f t="shared" si="0"/>
        <v>-30</v>
      </c>
      <c r="P21" s="5">
        <f t="shared" si="1"/>
        <v>-1</v>
      </c>
      <c r="Q21" s="5" t="str">
        <f t="shared" si="2"/>
        <v/>
      </c>
      <c r="R21" s="5">
        <f t="shared" si="3"/>
        <v>1</v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0</v>
      </c>
      <c r="P22" s="5">
        <f t="shared" si="1"/>
        <v>0</v>
      </c>
      <c r="Q22" s="5" t="str">
        <f t="shared" si="2"/>
        <v/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31</v>
      </c>
      <c r="C23" s="5" t="s">
        <v>16</v>
      </c>
      <c r="D23" s="5"/>
      <c r="E23" s="5">
        <v>-140</v>
      </c>
      <c r="F23" s="5" t="s">
        <v>40</v>
      </c>
      <c r="G23" s="5"/>
      <c r="H23" s="5">
        <v>21</v>
      </c>
      <c r="I23" s="5" t="s">
        <v>41</v>
      </c>
      <c r="J23" s="5">
        <v>-1</v>
      </c>
      <c r="K23" s="5"/>
      <c r="L23" s="5">
        <v>-50</v>
      </c>
      <c r="M23" s="5" t="s">
        <v>27</v>
      </c>
      <c r="N23" s="5"/>
      <c r="O23" s="5">
        <f t="shared" si="0"/>
        <v>-190</v>
      </c>
      <c r="P23" s="5">
        <f t="shared" si="1"/>
        <v>-5</v>
      </c>
      <c r="Q23" s="5" t="str">
        <f t="shared" si="2"/>
        <v/>
      </c>
      <c r="R23" s="5">
        <f t="shared" si="3"/>
        <v>5</v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41</v>
      </c>
      <c r="C24" s="5">
        <v>-2</v>
      </c>
      <c r="D24" s="5"/>
      <c r="E24" s="5">
        <v>200</v>
      </c>
      <c r="F24" s="5" t="s">
        <v>49</v>
      </c>
      <c r="G24" s="5"/>
      <c r="H24" s="5">
        <v>22</v>
      </c>
      <c r="I24" s="5" t="s">
        <v>30</v>
      </c>
      <c r="J24" s="5">
        <v>-1</v>
      </c>
      <c r="K24" s="5"/>
      <c r="L24" s="5">
        <v>50</v>
      </c>
      <c r="M24" s="5" t="s">
        <v>25</v>
      </c>
      <c r="N24" s="5"/>
      <c r="O24" s="5">
        <f t="shared" si="0"/>
        <v>250</v>
      </c>
      <c r="P24" s="5">
        <f t="shared" si="1"/>
        <v>6</v>
      </c>
      <c r="Q24" s="5">
        <f t="shared" si="2"/>
        <v>6</v>
      </c>
      <c r="R24" s="5" t="str">
        <f t="shared" si="3"/>
        <v/>
      </c>
      <c r="T24" s="19" t="s">
        <v>56</v>
      </c>
      <c r="U24" s="19">
        <f>SUM(Q3:Q14)</f>
        <v>13</v>
      </c>
      <c r="V24" s="19">
        <f>SUM(R3:R14)</f>
        <v>31</v>
      </c>
    </row>
    <row r="25" spans="1:22" x14ac:dyDescent="0.25">
      <c r="A25" s="5">
        <v>23</v>
      </c>
      <c r="B25" s="5" t="s">
        <v>53</v>
      </c>
      <c r="C25" s="5">
        <v>-1</v>
      </c>
      <c r="D25" s="5"/>
      <c r="E25" s="5">
        <v>-100</v>
      </c>
      <c r="F25" s="5" t="s">
        <v>43</v>
      </c>
      <c r="G25" s="5"/>
      <c r="H25" s="5">
        <v>23</v>
      </c>
      <c r="I25" s="5" t="s">
        <v>53</v>
      </c>
      <c r="J25" s="5">
        <v>-2</v>
      </c>
      <c r="K25" s="5"/>
      <c r="L25" s="5">
        <v>200</v>
      </c>
      <c r="M25" s="5" t="s">
        <v>43</v>
      </c>
      <c r="N25" s="5"/>
      <c r="O25" s="5">
        <f t="shared" si="0"/>
        <v>100</v>
      </c>
      <c r="P25" s="5">
        <f t="shared" si="1"/>
        <v>3</v>
      </c>
      <c r="Q25" s="5">
        <f t="shared" si="2"/>
        <v>3</v>
      </c>
      <c r="R25" s="5" t="str">
        <f t="shared" si="3"/>
        <v/>
      </c>
      <c r="T25" s="20" t="s">
        <v>57</v>
      </c>
      <c r="U25" s="20">
        <f>SUM(Q15:Q26)</f>
        <v>32</v>
      </c>
      <c r="V25" s="20">
        <f>SUM(R15:R26)</f>
        <v>24</v>
      </c>
    </row>
    <row r="26" spans="1:22" x14ac:dyDescent="0.25">
      <c r="A26" s="5">
        <v>24</v>
      </c>
      <c r="B26" s="5" t="s">
        <v>26</v>
      </c>
      <c r="C26" s="5">
        <v>2</v>
      </c>
      <c r="D26" s="5"/>
      <c r="E26" s="5">
        <v>-460</v>
      </c>
      <c r="F26" s="5" t="s">
        <v>18</v>
      </c>
      <c r="G26" s="5"/>
      <c r="H26" s="5">
        <v>24</v>
      </c>
      <c r="I26" s="5" t="s">
        <v>26</v>
      </c>
      <c r="J26" s="5">
        <v>3</v>
      </c>
      <c r="K26" s="5"/>
      <c r="L26" s="5">
        <v>490</v>
      </c>
      <c r="M26" s="5" t="s">
        <v>43</v>
      </c>
      <c r="N26" s="5"/>
      <c r="O26" s="5">
        <f t="shared" si="0"/>
        <v>30</v>
      </c>
      <c r="P26" s="5">
        <f t="shared" si="1"/>
        <v>1</v>
      </c>
      <c r="Q26" s="5">
        <f t="shared" si="2"/>
        <v>1</v>
      </c>
      <c r="R26" s="5" t="str">
        <f t="shared" si="3"/>
        <v/>
      </c>
      <c r="T26" s="21" t="s">
        <v>58</v>
      </c>
      <c r="U26" s="21">
        <f>SUM(U24:U25)</f>
        <v>45</v>
      </c>
      <c r="V26" s="21">
        <f>SUM(V24:V25)</f>
        <v>55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29BD-9410-416F-A26B-E03A7F0A8D0C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99</v>
      </c>
      <c r="K1" s="2" t="s">
        <v>3</v>
      </c>
      <c r="L1" s="3" t="s">
        <v>100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26</v>
      </c>
      <c r="C3" s="5">
        <v>-1</v>
      </c>
      <c r="D3" s="5"/>
      <c r="E3" s="5">
        <v>50</v>
      </c>
      <c r="F3" s="5" t="s">
        <v>25</v>
      </c>
      <c r="G3" s="5"/>
      <c r="H3" s="5">
        <v>1</v>
      </c>
      <c r="I3" s="5" t="s">
        <v>26</v>
      </c>
      <c r="J3" s="5" t="s">
        <v>16</v>
      </c>
      <c r="K3" s="5"/>
      <c r="L3" s="5">
        <v>400</v>
      </c>
      <c r="M3" s="5" t="s">
        <v>73</v>
      </c>
      <c r="N3" s="5"/>
      <c r="O3" s="5">
        <f t="shared" ref="O3:O26" si="0">E3 + L3</f>
        <v>450</v>
      </c>
      <c r="P3" s="5">
        <f t="shared" ref="P3:P26" si="1">VLOOKUP(O3,Impschaal,2)</f>
        <v>10</v>
      </c>
      <c r="Q3" s="5">
        <f t="shared" ref="Q3:Q26" si="2">IF(O3&gt;0,P3,"")</f>
        <v>10</v>
      </c>
      <c r="R3" s="5" t="str">
        <f t="shared" ref="R3:R26" si="3">IF(O3&lt;0,-1*P3,"")</f>
        <v/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26</v>
      </c>
      <c r="C4" s="5" t="s">
        <v>16</v>
      </c>
      <c r="D4" s="5"/>
      <c r="E4" s="5">
        <v>400</v>
      </c>
      <c r="F4" s="5" t="s">
        <v>17</v>
      </c>
      <c r="G4" s="5"/>
      <c r="H4" s="5">
        <v>2</v>
      </c>
      <c r="I4" s="5" t="s">
        <v>26</v>
      </c>
      <c r="J4" s="5">
        <v>2</v>
      </c>
      <c r="K4" s="5"/>
      <c r="L4" s="5">
        <v>-460</v>
      </c>
      <c r="M4" s="5" t="s">
        <v>18</v>
      </c>
      <c r="N4" s="5"/>
      <c r="O4" s="5">
        <f t="shared" si="0"/>
        <v>-60</v>
      </c>
      <c r="P4" s="5">
        <f t="shared" si="1"/>
        <v>-2</v>
      </c>
      <c r="Q4" s="5" t="str">
        <f t="shared" si="2"/>
        <v/>
      </c>
      <c r="R4" s="5">
        <f t="shared" si="3"/>
        <v>2</v>
      </c>
      <c r="S4" s="9"/>
      <c r="W4" s="10"/>
    </row>
    <row r="5" spans="1:23" x14ac:dyDescent="0.25">
      <c r="A5" s="5">
        <v>3</v>
      </c>
      <c r="B5" s="5" t="s">
        <v>26</v>
      </c>
      <c r="C5" s="5">
        <v>-1</v>
      </c>
      <c r="D5" s="5"/>
      <c r="E5" s="5">
        <v>-100</v>
      </c>
      <c r="F5" s="5" t="s">
        <v>27</v>
      </c>
      <c r="G5" s="5"/>
      <c r="H5" s="5">
        <v>3</v>
      </c>
      <c r="I5" s="5" t="s">
        <v>90</v>
      </c>
      <c r="J5" s="5">
        <v>2</v>
      </c>
      <c r="K5" s="5"/>
      <c r="L5" s="5">
        <v>-130</v>
      </c>
      <c r="M5" s="5" t="s">
        <v>18</v>
      </c>
      <c r="N5" s="5"/>
      <c r="O5" s="5">
        <f t="shared" si="0"/>
        <v>-230</v>
      </c>
      <c r="P5" s="5">
        <f t="shared" si="1"/>
        <v>-6</v>
      </c>
      <c r="Q5" s="5" t="str">
        <f t="shared" si="2"/>
        <v/>
      </c>
      <c r="R5" s="5">
        <f t="shared" si="3"/>
        <v>6</v>
      </c>
      <c r="S5" s="11" t="s">
        <v>28</v>
      </c>
      <c r="T5" s="12" t="s">
        <v>92</v>
      </c>
      <c r="U5" s="12">
        <f>SUM(Q3:Q26)</f>
        <v>89</v>
      </c>
      <c r="V5" s="12">
        <f>U5 - U6</f>
        <v>53</v>
      </c>
      <c r="W5" s="13">
        <f>IF(V5&gt;0,VLOOKUP(V5,VPSchaal,10),20-VLOOKUP(V6,VPSchaal,10))</f>
        <v>18.47</v>
      </c>
    </row>
    <row r="6" spans="1:23" x14ac:dyDescent="0.25">
      <c r="A6" s="5">
        <v>4</v>
      </c>
      <c r="B6" s="5" t="s">
        <v>82</v>
      </c>
      <c r="C6" s="5">
        <v>-1</v>
      </c>
      <c r="D6" s="5"/>
      <c r="E6" s="5">
        <v>-100</v>
      </c>
      <c r="F6" s="5" t="s">
        <v>84</v>
      </c>
      <c r="G6" s="5"/>
      <c r="H6" s="5">
        <v>4</v>
      </c>
      <c r="I6" s="5" t="s">
        <v>90</v>
      </c>
      <c r="J6" s="5">
        <v>-2</v>
      </c>
      <c r="K6" s="5"/>
      <c r="L6" s="5">
        <v>-200</v>
      </c>
      <c r="M6" s="5" t="s">
        <v>18</v>
      </c>
      <c r="N6" s="5"/>
      <c r="O6" s="5">
        <f t="shared" si="0"/>
        <v>-300</v>
      </c>
      <c r="P6" s="5">
        <f t="shared" si="1"/>
        <v>-7</v>
      </c>
      <c r="Q6" s="5" t="str">
        <f t="shared" si="2"/>
        <v/>
      </c>
      <c r="R6" s="5">
        <f t="shared" si="3"/>
        <v>7</v>
      </c>
      <c r="S6" s="14" t="s">
        <v>32</v>
      </c>
      <c r="T6" s="15" t="s">
        <v>91</v>
      </c>
      <c r="U6" s="15">
        <f>SUM(R3:R26)</f>
        <v>36</v>
      </c>
      <c r="V6" s="15">
        <f>U6 - U5</f>
        <v>-53</v>
      </c>
      <c r="W6" s="16">
        <f>IF(V6&gt;0,VLOOKUP(V6,VPSchaal,10),20-VLOOKUP(V5,VPSchaal,10))</f>
        <v>1.5300000000000011</v>
      </c>
    </row>
    <row r="7" spans="1:23" x14ac:dyDescent="0.25">
      <c r="A7" s="5">
        <v>5</v>
      </c>
      <c r="B7" s="5" t="s">
        <v>93</v>
      </c>
      <c r="C7" s="5">
        <v>1</v>
      </c>
      <c r="D7" s="5"/>
      <c r="E7" s="5">
        <v>1010</v>
      </c>
      <c r="F7" s="5" t="s">
        <v>18</v>
      </c>
      <c r="G7" s="5"/>
      <c r="H7" s="5">
        <v>5</v>
      </c>
      <c r="I7" s="5" t="s">
        <v>34</v>
      </c>
      <c r="J7" s="5">
        <v>3</v>
      </c>
      <c r="K7" s="5"/>
      <c r="L7" s="5">
        <v>-510</v>
      </c>
      <c r="M7" s="5" t="s">
        <v>35</v>
      </c>
      <c r="N7" s="5"/>
      <c r="O7" s="5">
        <f t="shared" si="0"/>
        <v>500</v>
      </c>
      <c r="P7" s="5">
        <f t="shared" si="1"/>
        <v>11</v>
      </c>
      <c r="Q7" s="5">
        <f t="shared" si="2"/>
        <v>11</v>
      </c>
      <c r="R7" s="5" t="str">
        <f t="shared" si="3"/>
        <v/>
      </c>
    </row>
    <row r="8" spans="1:23" x14ac:dyDescent="0.25">
      <c r="A8" s="5">
        <v>6</v>
      </c>
      <c r="B8" s="5" t="s">
        <v>15</v>
      </c>
      <c r="C8" s="5" t="s">
        <v>16</v>
      </c>
      <c r="D8" s="5"/>
      <c r="E8" s="5">
        <v>-120</v>
      </c>
      <c r="F8" s="5" t="s">
        <v>18</v>
      </c>
      <c r="G8" s="5"/>
      <c r="H8" s="5">
        <v>6</v>
      </c>
      <c r="I8" s="5" t="s">
        <v>37</v>
      </c>
      <c r="J8" s="5">
        <v>-1</v>
      </c>
      <c r="K8" s="5"/>
      <c r="L8" s="5">
        <v>-50</v>
      </c>
      <c r="M8" s="5" t="s">
        <v>38</v>
      </c>
      <c r="N8" s="5"/>
      <c r="O8" s="5">
        <f t="shared" si="0"/>
        <v>-170</v>
      </c>
      <c r="P8" s="5">
        <f t="shared" si="1"/>
        <v>-5</v>
      </c>
      <c r="Q8" s="5" t="str">
        <f t="shared" si="2"/>
        <v/>
      </c>
      <c r="R8" s="5">
        <f t="shared" si="3"/>
        <v>5</v>
      </c>
    </row>
    <row r="9" spans="1:23" x14ac:dyDescent="0.25">
      <c r="A9" s="5">
        <v>7</v>
      </c>
      <c r="B9" s="5" t="s">
        <v>22</v>
      </c>
      <c r="C9" s="5" t="s">
        <v>16</v>
      </c>
      <c r="D9" s="5"/>
      <c r="E9" s="5">
        <v>-110</v>
      </c>
      <c r="F9" s="5" t="s">
        <v>45</v>
      </c>
      <c r="G9" s="5"/>
      <c r="H9" s="5">
        <v>7</v>
      </c>
      <c r="I9" s="5" t="s">
        <v>34</v>
      </c>
      <c r="J9" s="5" t="s">
        <v>16</v>
      </c>
      <c r="K9" s="5"/>
      <c r="L9" s="5">
        <v>620</v>
      </c>
      <c r="M9" s="5" t="s">
        <v>62</v>
      </c>
      <c r="N9" s="5"/>
      <c r="O9" s="5">
        <f t="shared" si="0"/>
        <v>510</v>
      </c>
      <c r="P9" s="5">
        <f t="shared" si="1"/>
        <v>11</v>
      </c>
      <c r="Q9" s="5">
        <f t="shared" si="2"/>
        <v>11</v>
      </c>
      <c r="R9" s="5" t="str">
        <f t="shared" si="3"/>
        <v/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-510</v>
      </c>
      <c r="F10" s="5" t="s">
        <v>18</v>
      </c>
      <c r="G10" s="5"/>
      <c r="H10" s="5">
        <v>8</v>
      </c>
      <c r="I10" s="5" t="s">
        <v>42</v>
      </c>
      <c r="J10" s="5">
        <v>3</v>
      </c>
      <c r="K10" s="5"/>
      <c r="L10" s="5">
        <v>510</v>
      </c>
      <c r="M10" s="5" t="s">
        <v>43</v>
      </c>
      <c r="N10" s="5"/>
      <c r="O10" s="5">
        <f t="shared" si="0"/>
        <v>0</v>
      </c>
      <c r="P10" s="5">
        <f t="shared" si="1"/>
        <v>0</v>
      </c>
      <c r="Q10" s="5" t="str">
        <f t="shared" si="2"/>
        <v/>
      </c>
      <c r="R10" s="5" t="str">
        <f t="shared" si="3"/>
        <v/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-100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48</v>
      </c>
      <c r="C12" s="5">
        <v>-1</v>
      </c>
      <c r="D12" s="5"/>
      <c r="E12" s="5">
        <v>100</v>
      </c>
      <c r="F12" s="5" t="s">
        <v>101</v>
      </c>
      <c r="G12" s="5"/>
      <c r="H12" s="5">
        <v>10</v>
      </c>
      <c r="I12" s="5" t="s">
        <v>46</v>
      </c>
      <c r="J12" s="5" t="s">
        <v>16</v>
      </c>
      <c r="K12" s="5"/>
      <c r="L12" s="5">
        <v>1440</v>
      </c>
      <c r="M12" s="5" t="s">
        <v>47</v>
      </c>
      <c r="N12" s="5"/>
      <c r="O12" s="5">
        <f t="shared" si="0"/>
        <v>1540</v>
      </c>
      <c r="P12" s="5">
        <f t="shared" si="1"/>
        <v>17</v>
      </c>
      <c r="Q12" s="5">
        <f t="shared" si="2"/>
        <v>17</v>
      </c>
      <c r="R12" s="5" t="str">
        <f t="shared" si="3"/>
        <v/>
      </c>
    </row>
    <row r="13" spans="1:23" x14ac:dyDescent="0.25">
      <c r="A13" s="5">
        <v>11</v>
      </c>
      <c r="B13" s="5" t="s">
        <v>95</v>
      </c>
      <c r="C13" s="5">
        <v>-1</v>
      </c>
      <c r="D13" s="5"/>
      <c r="E13" s="5">
        <v>-100</v>
      </c>
      <c r="F13" s="5" t="s">
        <v>40</v>
      </c>
      <c r="G13" s="5"/>
      <c r="H13" s="5">
        <v>11</v>
      </c>
      <c r="I13" s="5" t="s">
        <v>31</v>
      </c>
      <c r="J13" s="5" t="s">
        <v>16</v>
      </c>
      <c r="K13" s="5"/>
      <c r="L13" s="5">
        <v>140</v>
      </c>
      <c r="M13" s="5" t="s">
        <v>43</v>
      </c>
      <c r="N13" s="5"/>
      <c r="O13" s="5">
        <f t="shared" si="0"/>
        <v>40</v>
      </c>
      <c r="P13" s="5">
        <f t="shared" si="1"/>
        <v>1</v>
      </c>
      <c r="Q13" s="5">
        <f t="shared" si="2"/>
        <v>1</v>
      </c>
      <c r="R13" s="5" t="str">
        <f t="shared" si="3"/>
        <v/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-1460</v>
      </c>
      <c r="F14" s="5" t="s">
        <v>49</v>
      </c>
      <c r="G14" s="5"/>
      <c r="H14" s="5">
        <v>12</v>
      </c>
      <c r="I14" s="5" t="s">
        <v>48</v>
      </c>
      <c r="J14" s="5">
        <v>1</v>
      </c>
      <c r="K14" s="5"/>
      <c r="L14" s="5">
        <v>1460</v>
      </c>
      <c r="M14" s="5" t="s">
        <v>38</v>
      </c>
      <c r="N14" s="5"/>
      <c r="O14" s="5">
        <f t="shared" si="0"/>
        <v>0</v>
      </c>
      <c r="P14" s="5">
        <f t="shared" si="1"/>
        <v>0</v>
      </c>
      <c r="Q14" s="5" t="str">
        <f t="shared" si="2"/>
        <v/>
      </c>
      <c r="R14" s="5" t="str">
        <f t="shared" si="3"/>
        <v/>
      </c>
    </row>
    <row r="15" spans="1:23" x14ac:dyDescent="0.25">
      <c r="A15" s="5">
        <v>13</v>
      </c>
      <c r="B15" s="5" t="s">
        <v>26</v>
      </c>
      <c r="C15" s="5" t="s">
        <v>16</v>
      </c>
      <c r="D15" s="5"/>
      <c r="E15" s="5">
        <v>600</v>
      </c>
      <c r="F15" s="5" t="s">
        <v>35</v>
      </c>
      <c r="G15" s="5"/>
      <c r="H15" s="5">
        <v>13</v>
      </c>
      <c r="I15" s="5" t="s">
        <v>41</v>
      </c>
      <c r="J15" s="5">
        <v>-1</v>
      </c>
      <c r="K15" s="5"/>
      <c r="L15" s="5">
        <v>100</v>
      </c>
      <c r="M15" s="5" t="s">
        <v>25</v>
      </c>
      <c r="N15" s="5"/>
      <c r="O15" s="5">
        <f t="shared" si="0"/>
        <v>700</v>
      </c>
      <c r="P15" s="5">
        <f t="shared" si="1"/>
        <v>12</v>
      </c>
      <c r="Q15" s="5">
        <f t="shared" si="2"/>
        <v>12</v>
      </c>
      <c r="R15" s="5" t="str">
        <f t="shared" si="3"/>
        <v/>
      </c>
    </row>
    <row r="16" spans="1:23" x14ac:dyDescent="0.25">
      <c r="A16" s="5">
        <v>14</v>
      </c>
      <c r="B16" s="5" t="s">
        <v>44</v>
      </c>
      <c r="C16" s="5">
        <v>-1</v>
      </c>
      <c r="D16" s="5"/>
      <c r="E16" s="5">
        <v>-50</v>
      </c>
      <c r="F16" s="5" t="s">
        <v>38</v>
      </c>
      <c r="G16" s="5"/>
      <c r="H16" s="5">
        <v>14</v>
      </c>
      <c r="I16" s="5" t="s">
        <v>44</v>
      </c>
      <c r="J16" s="5">
        <v>-2</v>
      </c>
      <c r="K16" s="5"/>
      <c r="L16" s="5">
        <v>100</v>
      </c>
      <c r="M16" s="5" t="s">
        <v>25</v>
      </c>
      <c r="N16" s="5"/>
      <c r="O16" s="5">
        <f t="shared" si="0"/>
        <v>50</v>
      </c>
      <c r="P16" s="5">
        <f t="shared" si="1"/>
        <v>2</v>
      </c>
      <c r="Q16" s="5">
        <f t="shared" si="2"/>
        <v>2</v>
      </c>
      <c r="R16" s="5" t="str">
        <f t="shared" si="3"/>
        <v/>
      </c>
    </row>
    <row r="17" spans="1:22" x14ac:dyDescent="0.25">
      <c r="A17" s="5">
        <v>15</v>
      </c>
      <c r="B17" s="5" t="s">
        <v>90</v>
      </c>
      <c r="C17" s="5">
        <v>3</v>
      </c>
      <c r="D17" s="5"/>
      <c r="E17" s="5">
        <v>-150</v>
      </c>
      <c r="F17" s="5" t="s">
        <v>17</v>
      </c>
      <c r="G17" s="5"/>
      <c r="H17" s="5">
        <v>15</v>
      </c>
      <c r="I17" s="5" t="s">
        <v>30</v>
      </c>
      <c r="J17" s="5">
        <v>2</v>
      </c>
      <c r="K17" s="5"/>
      <c r="L17" s="5">
        <v>150</v>
      </c>
      <c r="M17" s="5" t="s">
        <v>17</v>
      </c>
      <c r="N17" s="5"/>
      <c r="O17" s="5">
        <f t="shared" si="0"/>
        <v>0</v>
      </c>
      <c r="P17" s="5">
        <f t="shared" si="1"/>
        <v>0</v>
      </c>
      <c r="Q17" s="5" t="str">
        <f t="shared" si="2"/>
        <v/>
      </c>
      <c r="R17" s="5" t="str">
        <f t="shared" si="3"/>
        <v/>
      </c>
    </row>
    <row r="18" spans="1:22" x14ac:dyDescent="0.25">
      <c r="A18" s="5">
        <v>16</v>
      </c>
      <c r="B18" s="5" t="s">
        <v>37</v>
      </c>
      <c r="C18" s="5">
        <v>2</v>
      </c>
      <c r="D18" s="5"/>
      <c r="E18" s="5">
        <v>-150</v>
      </c>
      <c r="F18" s="5" t="s">
        <v>18</v>
      </c>
      <c r="G18" s="5"/>
      <c r="H18" s="5">
        <v>16</v>
      </c>
      <c r="I18" s="5" t="s">
        <v>26</v>
      </c>
      <c r="J18" s="5">
        <v>-1</v>
      </c>
      <c r="K18" s="5"/>
      <c r="L18" s="5">
        <v>-100</v>
      </c>
      <c r="M18" s="5" t="s">
        <v>52</v>
      </c>
      <c r="N18" s="5"/>
      <c r="O18" s="5">
        <f t="shared" si="0"/>
        <v>-250</v>
      </c>
      <c r="P18" s="5">
        <f t="shared" si="1"/>
        <v>-6</v>
      </c>
      <c r="Q18" s="5" t="str">
        <f t="shared" si="2"/>
        <v/>
      </c>
      <c r="R18" s="5">
        <f t="shared" si="3"/>
        <v>6</v>
      </c>
    </row>
    <row r="19" spans="1:22" x14ac:dyDescent="0.25">
      <c r="A19" s="5">
        <v>17</v>
      </c>
      <c r="B19" s="5" t="s">
        <v>30</v>
      </c>
      <c r="C19" s="5">
        <v>-2</v>
      </c>
      <c r="D19" s="5"/>
      <c r="E19" s="5">
        <v>-100</v>
      </c>
      <c r="F19" s="5" t="s">
        <v>38</v>
      </c>
      <c r="G19" s="5"/>
      <c r="H19" s="5">
        <v>17</v>
      </c>
      <c r="I19" s="5" t="s">
        <v>96</v>
      </c>
      <c r="J19" s="5">
        <v>-4</v>
      </c>
      <c r="K19" s="5"/>
      <c r="L19" s="5">
        <v>-200</v>
      </c>
      <c r="M19" s="5" t="s">
        <v>52</v>
      </c>
      <c r="N19" s="5"/>
      <c r="O19" s="5">
        <f t="shared" si="0"/>
        <v>-300</v>
      </c>
      <c r="P19" s="5">
        <f t="shared" si="1"/>
        <v>-7</v>
      </c>
      <c r="Q19" s="5" t="str">
        <f t="shared" si="2"/>
        <v/>
      </c>
      <c r="R19" s="5">
        <f t="shared" si="3"/>
        <v>7</v>
      </c>
    </row>
    <row r="20" spans="1:22" x14ac:dyDescent="0.25">
      <c r="A20" s="5">
        <v>18</v>
      </c>
      <c r="B20" s="5" t="s">
        <v>42</v>
      </c>
      <c r="C20" s="5">
        <v>-1</v>
      </c>
      <c r="D20" s="5"/>
      <c r="E20" s="5">
        <v>50</v>
      </c>
      <c r="F20" s="5" t="s">
        <v>47</v>
      </c>
      <c r="G20" s="5"/>
      <c r="H20" s="5">
        <v>18</v>
      </c>
      <c r="I20" s="5" t="s">
        <v>42</v>
      </c>
      <c r="J20" s="5" t="s">
        <v>16</v>
      </c>
      <c r="K20" s="5"/>
      <c r="L20" s="5">
        <v>420</v>
      </c>
      <c r="M20" s="5" t="s">
        <v>49</v>
      </c>
      <c r="N20" s="5"/>
      <c r="O20" s="5">
        <f t="shared" si="0"/>
        <v>470</v>
      </c>
      <c r="P20" s="5">
        <f t="shared" si="1"/>
        <v>10</v>
      </c>
      <c r="Q20" s="5">
        <f t="shared" si="2"/>
        <v>10</v>
      </c>
      <c r="R20" s="5" t="str">
        <f t="shared" si="3"/>
        <v/>
      </c>
    </row>
    <row r="21" spans="1:22" x14ac:dyDescent="0.25">
      <c r="A21" s="5">
        <v>19</v>
      </c>
      <c r="B21" s="5" t="s">
        <v>30</v>
      </c>
      <c r="C21" s="5">
        <v>-1</v>
      </c>
      <c r="D21" s="5"/>
      <c r="E21" s="5">
        <v>100</v>
      </c>
      <c r="F21" s="5" t="s">
        <v>40</v>
      </c>
      <c r="G21" s="5"/>
      <c r="H21" s="5">
        <v>19</v>
      </c>
      <c r="I21" s="5" t="s">
        <v>53</v>
      </c>
      <c r="J21" s="5">
        <v>2</v>
      </c>
      <c r="K21" s="5"/>
      <c r="L21" s="5">
        <v>-200</v>
      </c>
      <c r="M21" s="5" t="s">
        <v>18</v>
      </c>
      <c r="N21" s="5"/>
      <c r="O21" s="5">
        <f t="shared" si="0"/>
        <v>-100</v>
      </c>
      <c r="P21" s="5">
        <f t="shared" si="1"/>
        <v>-3</v>
      </c>
      <c r="Q21" s="5" t="str">
        <f t="shared" si="2"/>
        <v/>
      </c>
      <c r="R21" s="5">
        <f t="shared" si="3"/>
        <v>3</v>
      </c>
    </row>
    <row r="22" spans="1:22" x14ac:dyDescent="0.25">
      <c r="A22" s="5">
        <v>20</v>
      </c>
      <c r="B22" s="5" t="s">
        <v>42</v>
      </c>
      <c r="C22" s="5" t="s">
        <v>16</v>
      </c>
      <c r="D22" s="5"/>
      <c r="E22" s="5">
        <v>-620</v>
      </c>
      <c r="F22" s="5" t="s">
        <v>17</v>
      </c>
      <c r="G22" s="5"/>
      <c r="H22" s="5">
        <v>20</v>
      </c>
      <c r="I22" s="5" t="s">
        <v>42</v>
      </c>
      <c r="J22" s="5">
        <v>1</v>
      </c>
      <c r="K22" s="5"/>
      <c r="L22" s="5">
        <v>650</v>
      </c>
      <c r="M22" s="5" t="s">
        <v>45</v>
      </c>
      <c r="N22" s="5"/>
      <c r="O22" s="5">
        <f t="shared" si="0"/>
        <v>30</v>
      </c>
      <c r="P22" s="5">
        <f t="shared" si="1"/>
        <v>1</v>
      </c>
      <c r="Q22" s="5">
        <f t="shared" si="2"/>
        <v>1</v>
      </c>
      <c r="R22" s="5" t="str">
        <f t="shared" si="3"/>
        <v/>
      </c>
      <c r="U22" s="17" t="s">
        <v>20</v>
      </c>
      <c r="V22" s="17"/>
    </row>
    <row r="23" spans="1:22" x14ac:dyDescent="0.25">
      <c r="A23" s="5">
        <v>21</v>
      </c>
      <c r="B23" s="5" t="s">
        <v>30</v>
      </c>
      <c r="C23" s="5">
        <v>-1</v>
      </c>
      <c r="D23" s="5"/>
      <c r="E23" s="5">
        <v>-100</v>
      </c>
      <c r="F23" s="5" t="s">
        <v>17</v>
      </c>
      <c r="G23" s="5"/>
      <c r="H23" s="5">
        <v>21</v>
      </c>
      <c r="I23" s="5" t="s">
        <v>41</v>
      </c>
      <c r="J23" s="5" t="s">
        <v>16</v>
      </c>
      <c r="K23" s="5"/>
      <c r="L23" s="5">
        <v>110</v>
      </c>
      <c r="M23" s="5" t="s">
        <v>17</v>
      </c>
      <c r="N23" s="5"/>
      <c r="O23" s="5">
        <f t="shared" si="0"/>
        <v>10</v>
      </c>
      <c r="P23" s="5">
        <f t="shared" si="1"/>
        <v>0</v>
      </c>
      <c r="Q23" s="5">
        <f t="shared" si="2"/>
        <v>0</v>
      </c>
      <c r="R23" s="5" t="str">
        <f t="shared" si="3"/>
        <v/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26</v>
      </c>
      <c r="C24" s="5" t="s">
        <v>16</v>
      </c>
      <c r="D24" s="5"/>
      <c r="E24" s="5">
        <v>400</v>
      </c>
      <c r="F24" s="5" t="s">
        <v>73</v>
      </c>
      <c r="G24" s="5"/>
      <c r="H24" s="5">
        <v>22</v>
      </c>
      <c r="I24" s="5" t="s">
        <v>26</v>
      </c>
      <c r="J24" s="5">
        <v>-2</v>
      </c>
      <c r="K24" s="5"/>
      <c r="L24" s="5">
        <v>100</v>
      </c>
      <c r="M24" s="5" t="s">
        <v>50</v>
      </c>
      <c r="N24" s="5"/>
      <c r="O24" s="5">
        <f t="shared" si="0"/>
        <v>500</v>
      </c>
      <c r="P24" s="5">
        <f t="shared" si="1"/>
        <v>11</v>
      </c>
      <c r="Q24" s="5">
        <f t="shared" si="2"/>
        <v>11</v>
      </c>
      <c r="R24" s="5" t="str">
        <f t="shared" si="3"/>
        <v/>
      </c>
      <c r="T24" s="19" t="s">
        <v>56</v>
      </c>
      <c r="U24" s="19">
        <f>SUM(Q3:Q14)</f>
        <v>50</v>
      </c>
      <c r="V24" s="19">
        <f>SUM(R3:R14)</f>
        <v>20</v>
      </c>
    </row>
    <row r="25" spans="1:22" x14ac:dyDescent="0.25">
      <c r="A25" s="5">
        <v>23</v>
      </c>
      <c r="B25" s="5" t="s">
        <v>53</v>
      </c>
      <c r="C25" s="5">
        <v>-1</v>
      </c>
      <c r="D25" s="5"/>
      <c r="E25" s="5">
        <v>-100</v>
      </c>
      <c r="F25" s="5" t="s">
        <v>43</v>
      </c>
      <c r="G25" s="5"/>
      <c r="H25" s="5">
        <v>23</v>
      </c>
      <c r="I25" s="5" t="s">
        <v>41</v>
      </c>
      <c r="J25" s="5">
        <v>-2</v>
      </c>
      <c r="K25" s="5"/>
      <c r="L25" s="5">
        <v>200</v>
      </c>
      <c r="M25" s="5" t="s">
        <v>43</v>
      </c>
      <c r="N25" s="5"/>
      <c r="O25" s="5">
        <f t="shared" si="0"/>
        <v>100</v>
      </c>
      <c r="P25" s="5">
        <f t="shared" si="1"/>
        <v>3</v>
      </c>
      <c r="Q25" s="5">
        <f t="shared" si="2"/>
        <v>3</v>
      </c>
      <c r="R25" s="5" t="str">
        <f t="shared" si="3"/>
        <v/>
      </c>
      <c r="T25" s="20" t="s">
        <v>57</v>
      </c>
      <c r="U25" s="20">
        <f>SUM(Q15:Q26)</f>
        <v>39</v>
      </c>
      <c r="V25" s="20">
        <f>SUM(R15:R26)</f>
        <v>16</v>
      </c>
    </row>
    <row r="26" spans="1:22" x14ac:dyDescent="0.25">
      <c r="A26" s="5">
        <v>24</v>
      </c>
      <c r="B26" s="5" t="s">
        <v>26</v>
      </c>
      <c r="C26" s="5">
        <v>2</v>
      </c>
      <c r="D26" s="5"/>
      <c r="E26" s="5">
        <v>-460</v>
      </c>
      <c r="F26" s="5" t="s">
        <v>18</v>
      </c>
      <c r="G26" s="5"/>
      <c r="H26" s="5">
        <v>24</v>
      </c>
      <c r="I26" s="5" t="s">
        <v>26</v>
      </c>
      <c r="J26" s="5">
        <v>2</v>
      </c>
      <c r="K26" s="5"/>
      <c r="L26" s="5">
        <v>460</v>
      </c>
      <c r="M26" s="5" t="s">
        <v>43</v>
      </c>
      <c r="N26" s="5"/>
      <c r="O26" s="5">
        <f t="shared" si="0"/>
        <v>0</v>
      </c>
      <c r="P26" s="5">
        <f t="shared" si="1"/>
        <v>0</v>
      </c>
      <c r="Q26" s="5" t="str">
        <f t="shared" si="2"/>
        <v/>
      </c>
      <c r="R26" s="5" t="str">
        <f t="shared" si="3"/>
        <v/>
      </c>
      <c r="T26" s="21" t="s">
        <v>58</v>
      </c>
      <c r="U26" s="21">
        <f>SUM(U24:U25)</f>
        <v>89</v>
      </c>
      <c r="V26" s="21">
        <f>SUM(V24:V25)</f>
        <v>36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5B0A-D1AC-4463-B776-5D0ADADCA109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2" t="s">
        <v>0</v>
      </c>
      <c r="C1" s="3"/>
      <c r="D1" s="2" t="s">
        <v>1</v>
      </c>
      <c r="E1" s="3" t="s">
        <v>102</v>
      </c>
      <c r="K1" s="2" t="s">
        <v>3</v>
      </c>
      <c r="L1" s="3" t="s">
        <v>103</v>
      </c>
    </row>
    <row r="2" spans="1:23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/>
      <c r="O2" s="4" t="s">
        <v>11</v>
      </c>
      <c r="P2" s="4" t="s">
        <v>12</v>
      </c>
      <c r="Q2" s="4" t="s">
        <v>13</v>
      </c>
      <c r="R2" s="4" t="s">
        <v>14</v>
      </c>
    </row>
    <row r="3" spans="1:23" x14ac:dyDescent="0.25">
      <c r="A3" s="5">
        <v>1</v>
      </c>
      <c r="B3" s="5" t="s">
        <v>15</v>
      </c>
      <c r="C3" s="5">
        <v>1</v>
      </c>
      <c r="D3" s="5"/>
      <c r="E3" s="5">
        <v>150</v>
      </c>
      <c r="F3" s="5" t="s">
        <v>45</v>
      </c>
      <c r="G3" s="5"/>
      <c r="H3" s="5">
        <v>1</v>
      </c>
      <c r="I3" s="5" t="s">
        <v>15</v>
      </c>
      <c r="J3" s="5">
        <v>1</v>
      </c>
      <c r="K3" s="5"/>
      <c r="L3" s="5">
        <v>-150</v>
      </c>
      <c r="M3" s="5" t="s">
        <v>40</v>
      </c>
      <c r="N3" s="5"/>
      <c r="O3" s="5">
        <f t="shared" ref="O3:O26" si="0">E3 + L3</f>
        <v>0</v>
      </c>
      <c r="P3" s="5">
        <f t="shared" ref="P3:P26" si="1">VLOOKUP(O3,Impschaal,2)</f>
        <v>0</v>
      </c>
      <c r="Q3" s="5" t="str">
        <f t="shared" ref="Q3:Q26" si="2">IF(O3&gt;0,P3,"")</f>
        <v/>
      </c>
      <c r="R3" s="5" t="str">
        <f t="shared" ref="R3:R26" si="3">IF(O3&lt;0,-1*P3,"")</f>
        <v/>
      </c>
      <c r="S3" s="6"/>
      <c r="T3" s="7" t="s">
        <v>19</v>
      </c>
      <c r="U3" s="7" t="s">
        <v>20</v>
      </c>
      <c r="V3" s="7"/>
      <c r="W3" s="8" t="s">
        <v>21</v>
      </c>
    </row>
    <row r="4" spans="1:23" x14ac:dyDescent="0.25">
      <c r="A4" s="5">
        <v>2</v>
      </c>
      <c r="B4" s="5" t="s">
        <v>26</v>
      </c>
      <c r="C4" s="5">
        <v>1</v>
      </c>
      <c r="D4" s="5"/>
      <c r="E4" s="5">
        <v>-430</v>
      </c>
      <c r="F4" s="5" t="s">
        <v>40</v>
      </c>
      <c r="G4" s="5"/>
      <c r="H4" s="5">
        <v>2</v>
      </c>
      <c r="I4" s="5" t="s">
        <v>26</v>
      </c>
      <c r="J4" s="5">
        <v>4</v>
      </c>
      <c r="K4" s="5"/>
      <c r="L4" s="5">
        <v>520</v>
      </c>
      <c r="M4" s="5" t="s">
        <v>25</v>
      </c>
      <c r="N4" s="5"/>
      <c r="O4" s="5">
        <f t="shared" si="0"/>
        <v>90</v>
      </c>
      <c r="P4" s="5">
        <f t="shared" si="1"/>
        <v>3</v>
      </c>
      <c r="Q4" s="5">
        <f t="shared" si="2"/>
        <v>3</v>
      </c>
      <c r="R4" s="5" t="str">
        <f t="shared" si="3"/>
        <v/>
      </c>
      <c r="S4" s="9"/>
      <c r="W4" s="10"/>
    </row>
    <row r="5" spans="1:23" x14ac:dyDescent="0.25">
      <c r="A5" s="5">
        <v>3</v>
      </c>
      <c r="B5" s="5" t="s">
        <v>26</v>
      </c>
      <c r="C5" s="5" t="s">
        <v>16</v>
      </c>
      <c r="D5" s="5"/>
      <c r="E5" s="5">
        <v>-600</v>
      </c>
      <c r="F5" s="5" t="s">
        <v>36</v>
      </c>
      <c r="G5" s="5"/>
      <c r="H5" s="5">
        <v>3</v>
      </c>
      <c r="I5" s="5" t="s">
        <v>26</v>
      </c>
      <c r="J5" s="5" t="s">
        <v>16</v>
      </c>
      <c r="K5" s="5"/>
      <c r="L5" s="5">
        <v>600</v>
      </c>
      <c r="M5" s="5" t="s">
        <v>35</v>
      </c>
      <c r="N5" s="5"/>
      <c r="O5" s="5">
        <f t="shared" si="0"/>
        <v>0</v>
      </c>
      <c r="P5" s="5">
        <f t="shared" si="1"/>
        <v>0</v>
      </c>
      <c r="Q5" s="5" t="str">
        <f t="shared" si="2"/>
        <v/>
      </c>
      <c r="R5" s="5" t="str">
        <f t="shared" si="3"/>
        <v/>
      </c>
      <c r="S5" s="11" t="s">
        <v>28</v>
      </c>
      <c r="T5" s="12" t="s">
        <v>78</v>
      </c>
      <c r="U5" s="12">
        <f>SUM(Q3:Q26)</f>
        <v>42</v>
      </c>
      <c r="V5" s="12">
        <f>U5 - U6</f>
        <v>-4</v>
      </c>
      <c r="W5" s="13">
        <f>IF(V5&gt;0,VLOOKUP(V5,VPSchaal,10),20-VLOOKUP(V6,VPSchaal,10))</f>
        <v>9.01</v>
      </c>
    </row>
    <row r="6" spans="1:23" x14ac:dyDescent="0.25">
      <c r="A6" s="5">
        <v>4</v>
      </c>
      <c r="B6" s="5" t="s">
        <v>77</v>
      </c>
      <c r="C6" s="5">
        <v>2</v>
      </c>
      <c r="D6" s="5"/>
      <c r="E6" s="5">
        <v>-140</v>
      </c>
      <c r="F6" s="5" t="s">
        <v>17</v>
      </c>
      <c r="G6" s="5"/>
      <c r="H6" s="5">
        <v>4</v>
      </c>
      <c r="I6" s="5" t="s">
        <v>41</v>
      </c>
      <c r="J6" s="5" t="s">
        <v>16</v>
      </c>
      <c r="K6" s="5"/>
      <c r="L6" s="5">
        <v>110</v>
      </c>
      <c r="M6" s="5" t="s">
        <v>40</v>
      </c>
      <c r="N6" s="5"/>
      <c r="O6" s="5">
        <f t="shared" si="0"/>
        <v>-30</v>
      </c>
      <c r="P6" s="5">
        <f t="shared" si="1"/>
        <v>-1</v>
      </c>
      <c r="Q6" s="5" t="str">
        <f t="shared" si="2"/>
        <v/>
      </c>
      <c r="R6" s="5">
        <f t="shared" si="3"/>
        <v>1</v>
      </c>
      <c r="S6" s="14" t="s">
        <v>32</v>
      </c>
      <c r="T6" s="15" t="s">
        <v>76</v>
      </c>
      <c r="U6" s="15">
        <f>SUM(R3:R26)</f>
        <v>46</v>
      </c>
      <c r="V6" s="15">
        <f>U6 - U5</f>
        <v>4</v>
      </c>
      <c r="W6" s="16">
        <f>IF(V6&gt;0,VLOOKUP(V6,VPSchaal,10),20-VLOOKUP(V5,VPSchaal,10))</f>
        <v>10.99</v>
      </c>
    </row>
    <row r="7" spans="1:23" x14ac:dyDescent="0.25">
      <c r="A7" s="5">
        <v>5</v>
      </c>
      <c r="B7" s="5" t="s">
        <v>66</v>
      </c>
      <c r="C7" s="5" t="s">
        <v>16</v>
      </c>
      <c r="D7" s="5"/>
      <c r="E7" s="5">
        <v>-1510</v>
      </c>
      <c r="F7" s="5" t="s">
        <v>51</v>
      </c>
      <c r="G7" s="5"/>
      <c r="H7" s="5">
        <v>5</v>
      </c>
      <c r="I7" s="5" t="s">
        <v>66</v>
      </c>
      <c r="J7" s="5" t="s">
        <v>16</v>
      </c>
      <c r="K7" s="5"/>
      <c r="L7" s="5">
        <v>1510</v>
      </c>
      <c r="M7" s="5" t="s">
        <v>47</v>
      </c>
      <c r="N7" s="5"/>
      <c r="O7" s="5">
        <f t="shared" si="0"/>
        <v>0</v>
      </c>
      <c r="P7" s="5">
        <f t="shared" si="1"/>
        <v>0</v>
      </c>
      <c r="Q7" s="5" t="str">
        <f t="shared" si="2"/>
        <v/>
      </c>
      <c r="R7" s="5" t="str">
        <f t="shared" si="3"/>
        <v/>
      </c>
    </row>
    <row r="8" spans="1:23" x14ac:dyDescent="0.25">
      <c r="A8" s="5">
        <v>6</v>
      </c>
      <c r="B8" s="5" t="s">
        <v>79</v>
      </c>
      <c r="C8" s="5" t="s">
        <v>16</v>
      </c>
      <c r="D8" s="5"/>
      <c r="E8" s="5">
        <v>180</v>
      </c>
      <c r="F8" s="5" t="s">
        <v>49</v>
      </c>
      <c r="G8" s="5"/>
      <c r="H8" s="5">
        <v>6</v>
      </c>
      <c r="I8" s="5" t="s">
        <v>37</v>
      </c>
      <c r="J8" s="5">
        <v>1</v>
      </c>
      <c r="K8" s="5"/>
      <c r="L8" s="5">
        <v>-120</v>
      </c>
      <c r="M8" s="5" t="s">
        <v>18</v>
      </c>
      <c r="N8" s="5"/>
      <c r="O8" s="5">
        <f t="shared" si="0"/>
        <v>60</v>
      </c>
      <c r="P8" s="5">
        <f t="shared" si="1"/>
        <v>2</v>
      </c>
      <c r="Q8" s="5">
        <f t="shared" si="2"/>
        <v>2</v>
      </c>
      <c r="R8" s="5" t="str">
        <f t="shared" si="3"/>
        <v/>
      </c>
    </row>
    <row r="9" spans="1:23" x14ac:dyDescent="0.25">
      <c r="A9" s="5">
        <v>7</v>
      </c>
      <c r="B9" s="5" t="s">
        <v>31</v>
      </c>
      <c r="C9" s="5">
        <v>1</v>
      </c>
      <c r="D9" s="5"/>
      <c r="E9" s="5">
        <v>170</v>
      </c>
      <c r="F9" s="5" t="s">
        <v>45</v>
      </c>
      <c r="G9" s="5"/>
      <c r="H9" s="5">
        <v>7</v>
      </c>
      <c r="I9" s="5" t="s">
        <v>41</v>
      </c>
      <c r="J9" s="5">
        <v>2</v>
      </c>
      <c r="K9" s="5"/>
      <c r="L9" s="5">
        <v>-170</v>
      </c>
      <c r="M9" s="5" t="s">
        <v>40</v>
      </c>
      <c r="N9" s="5"/>
      <c r="O9" s="5">
        <f t="shared" si="0"/>
        <v>0</v>
      </c>
      <c r="P9" s="5">
        <f t="shared" si="1"/>
        <v>0</v>
      </c>
      <c r="Q9" s="5" t="str">
        <f t="shared" si="2"/>
        <v/>
      </c>
      <c r="R9" s="5" t="str">
        <f t="shared" si="3"/>
        <v/>
      </c>
    </row>
    <row r="10" spans="1:23" x14ac:dyDescent="0.25">
      <c r="A10" s="5">
        <v>8</v>
      </c>
      <c r="B10" s="5" t="s">
        <v>42</v>
      </c>
      <c r="C10" s="5">
        <v>3</v>
      </c>
      <c r="D10" s="5"/>
      <c r="E10" s="5">
        <v>510</v>
      </c>
      <c r="F10" s="5" t="s">
        <v>43</v>
      </c>
      <c r="G10" s="5"/>
      <c r="H10" s="5">
        <v>8</v>
      </c>
      <c r="I10" s="5" t="s">
        <v>42</v>
      </c>
      <c r="J10" s="5">
        <v>2</v>
      </c>
      <c r="K10" s="5"/>
      <c r="L10" s="5">
        <v>-480</v>
      </c>
      <c r="M10" s="5" t="s">
        <v>40</v>
      </c>
      <c r="N10" s="5"/>
      <c r="O10" s="5">
        <f t="shared" si="0"/>
        <v>30</v>
      </c>
      <c r="P10" s="5">
        <f t="shared" si="1"/>
        <v>1</v>
      </c>
      <c r="Q10" s="5">
        <f t="shared" si="2"/>
        <v>1</v>
      </c>
      <c r="R10" s="5" t="str">
        <f t="shared" si="3"/>
        <v/>
      </c>
    </row>
    <row r="11" spans="1:23" x14ac:dyDescent="0.25">
      <c r="A11" s="5">
        <v>9</v>
      </c>
      <c r="B11" s="5" t="s">
        <v>26</v>
      </c>
      <c r="C11" s="5">
        <v>-1</v>
      </c>
      <c r="D11" s="5"/>
      <c r="E11" s="5">
        <v>100</v>
      </c>
      <c r="F11" s="5" t="s">
        <v>17</v>
      </c>
      <c r="G11" s="5"/>
      <c r="H11" s="5">
        <v>9</v>
      </c>
      <c r="I11" s="5" t="s">
        <v>26</v>
      </c>
      <c r="J11" s="5">
        <v>-1</v>
      </c>
      <c r="K11" s="5"/>
      <c r="L11" s="5">
        <v>-100</v>
      </c>
      <c r="M11" s="5" t="s">
        <v>17</v>
      </c>
      <c r="N11" s="5"/>
      <c r="O11" s="5">
        <f t="shared" si="0"/>
        <v>0</v>
      </c>
      <c r="P11" s="5">
        <f t="shared" si="1"/>
        <v>0</v>
      </c>
      <c r="Q11" s="5" t="str">
        <f t="shared" si="2"/>
        <v/>
      </c>
      <c r="R11" s="5" t="str">
        <f t="shared" si="3"/>
        <v/>
      </c>
    </row>
    <row r="12" spans="1:23" x14ac:dyDescent="0.25">
      <c r="A12" s="5">
        <v>10</v>
      </c>
      <c r="B12" s="5" t="s">
        <v>80</v>
      </c>
      <c r="C12" s="5">
        <v>1</v>
      </c>
      <c r="D12" s="5"/>
      <c r="E12" s="5">
        <v>1390</v>
      </c>
      <c r="F12" s="5" t="s">
        <v>70</v>
      </c>
      <c r="G12" s="5"/>
      <c r="H12" s="5">
        <v>10</v>
      </c>
      <c r="I12" s="5" t="s">
        <v>26</v>
      </c>
      <c r="J12" s="5">
        <v>4</v>
      </c>
      <c r="K12" s="5"/>
      <c r="L12" s="5">
        <v>-720</v>
      </c>
      <c r="M12" s="5" t="s">
        <v>70</v>
      </c>
      <c r="N12" s="5"/>
      <c r="O12" s="5">
        <f t="shared" si="0"/>
        <v>670</v>
      </c>
      <c r="P12" s="5">
        <f t="shared" si="1"/>
        <v>12</v>
      </c>
      <c r="Q12" s="5">
        <f t="shared" si="2"/>
        <v>12</v>
      </c>
      <c r="R12" s="5" t="str">
        <f t="shared" si="3"/>
        <v/>
      </c>
    </row>
    <row r="13" spans="1:23" x14ac:dyDescent="0.25">
      <c r="A13" s="5">
        <v>11</v>
      </c>
      <c r="B13" s="5" t="s">
        <v>53</v>
      </c>
      <c r="C13" s="5" t="s">
        <v>16</v>
      </c>
      <c r="D13" s="5"/>
      <c r="E13" s="5">
        <v>-140</v>
      </c>
      <c r="F13" s="5" t="s">
        <v>52</v>
      </c>
      <c r="G13" s="5"/>
      <c r="H13" s="5">
        <v>11</v>
      </c>
      <c r="I13" s="5" t="s">
        <v>31</v>
      </c>
      <c r="J13" s="5" t="s">
        <v>16</v>
      </c>
      <c r="K13" s="5"/>
      <c r="L13" s="5">
        <v>-140</v>
      </c>
      <c r="M13" s="5" t="s">
        <v>18</v>
      </c>
      <c r="N13" s="5"/>
      <c r="O13" s="5">
        <f t="shared" si="0"/>
        <v>-280</v>
      </c>
      <c r="P13" s="5">
        <f t="shared" si="1"/>
        <v>-7</v>
      </c>
      <c r="Q13" s="5" t="str">
        <f t="shared" si="2"/>
        <v/>
      </c>
      <c r="R13" s="5">
        <f t="shared" si="3"/>
        <v>7</v>
      </c>
    </row>
    <row r="14" spans="1:23" x14ac:dyDescent="0.25">
      <c r="A14" s="5">
        <v>12</v>
      </c>
      <c r="B14" s="5" t="s">
        <v>48</v>
      </c>
      <c r="C14" s="5">
        <v>1</v>
      </c>
      <c r="D14" s="5"/>
      <c r="E14" s="5">
        <v>1460</v>
      </c>
      <c r="F14" s="5" t="s">
        <v>38</v>
      </c>
      <c r="G14" s="5"/>
      <c r="H14" s="5">
        <v>12</v>
      </c>
      <c r="I14" s="5" t="s">
        <v>71</v>
      </c>
      <c r="J14" s="5" t="s">
        <v>16</v>
      </c>
      <c r="K14" s="5"/>
      <c r="L14" s="5">
        <v>-2210</v>
      </c>
      <c r="M14" s="5" t="s">
        <v>72</v>
      </c>
      <c r="N14" s="5"/>
      <c r="O14" s="5">
        <f t="shared" si="0"/>
        <v>-750</v>
      </c>
      <c r="P14" s="5">
        <f t="shared" si="1"/>
        <v>-13</v>
      </c>
      <c r="Q14" s="5" t="str">
        <f t="shared" si="2"/>
        <v/>
      </c>
      <c r="R14" s="5">
        <f t="shared" si="3"/>
        <v>13</v>
      </c>
    </row>
    <row r="15" spans="1:23" x14ac:dyDescent="0.25">
      <c r="A15" s="5">
        <v>13</v>
      </c>
      <c r="B15" s="5" t="s">
        <v>15</v>
      </c>
      <c r="C15" s="5">
        <v>-1</v>
      </c>
      <c r="D15" s="5"/>
      <c r="E15" s="5">
        <v>-100</v>
      </c>
      <c r="F15" s="5" t="s">
        <v>27</v>
      </c>
      <c r="G15" s="5"/>
      <c r="H15" s="5">
        <v>13</v>
      </c>
      <c r="I15" s="5" t="s">
        <v>37</v>
      </c>
      <c r="J15" s="5">
        <v>2</v>
      </c>
      <c r="K15" s="5"/>
      <c r="L15" s="5">
        <v>-150</v>
      </c>
      <c r="M15" s="5" t="s">
        <v>38</v>
      </c>
      <c r="N15" s="5"/>
      <c r="O15" s="5">
        <f t="shared" si="0"/>
        <v>-250</v>
      </c>
      <c r="P15" s="5">
        <f t="shared" si="1"/>
        <v>-6</v>
      </c>
      <c r="Q15" s="5" t="str">
        <f t="shared" si="2"/>
        <v/>
      </c>
      <c r="R15" s="5">
        <f t="shared" si="3"/>
        <v>6</v>
      </c>
    </row>
    <row r="16" spans="1:23" x14ac:dyDescent="0.25">
      <c r="A16" s="5">
        <v>14</v>
      </c>
      <c r="B16" s="5" t="s">
        <v>44</v>
      </c>
      <c r="C16" s="5" t="s">
        <v>16</v>
      </c>
      <c r="D16" s="5"/>
      <c r="E16" s="5">
        <v>400</v>
      </c>
      <c r="F16" s="5" t="s">
        <v>70</v>
      </c>
      <c r="G16" s="5"/>
      <c r="H16" s="5">
        <v>14</v>
      </c>
      <c r="I16" s="5" t="s">
        <v>22</v>
      </c>
      <c r="J16" s="5">
        <v>1</v>
      </c>
      <c r="K16" s="5"/>
      <c r="L16" s="5">
        <v>-130</v>
      </c>
      <c r="M16" s="5" t="s">
        <v>38</v>
      </c>
      <c r="N16" s="5"/>
      <c r="O16" s="5">
        <f t="shared" si="0"/>
        <v>270</v>
      </c>
      <c r="P16" s="5">
        <f t="shared" si="1"/>
        <v>7</v>
      </c>
      <c r="Q16" s="5">
        <f t="shared" si="2"/>
        <v>7</v>
      </c>
      <c r="R16" s="5" t="str">
        <f t="shared" si="3"/>
        <v/>
      </c>
    </row>
    <row r="17" spans="1:22" x14ac:dyDescent="0.25">
      <c r="A17" s="5">
        <v>15</v>
      </c>
      <c r="B17" s="5" t="s">
        <v>30</v>
      </c>
      <c r="C17" s="5">
        <v>2</v>
      </c>
      <c r="D17" s="5"/>
      <c r="E17" s="5">
        <v>-150</v>
      </c>
      <c r="F17" s="5" t="s">
        <v>17</v>
      </c>
      <c r="G17" s="5"/>
      <c r="H17" s="5">
        <v>15</v>
      </c>
      <c r="I17" s="5" t="s">
        <v>39</v>
      </c>
      <c r="J17" s="5">
        <v>1</v>
      </c>
      <c r="K17" s="5"/>
      <c r="L17" s="5">
        <v>150</v>
      </c>
      <c r="M17" s="5" t="s">
        <v>17</v>
      </c>
      <c r="N17" s="5"/>
      <c r="O17" s="5">
        <f t="shared" si="0"/>
        <v>0</v>
      </c>
      <c r="P17" s="5">
        <f t="shared" si="1"/>
        <v>0</v>
      </c>
      <c r="Q17" s="5" t="str">
        <f t="shared" si="2"/>
        <v/>
      </c>
      <c r="R17" s="5" t="str">
        <f t="shared" si="3"/>
        <v/>
      </c>
    </row>
    <row r="18" spans="1:22" x14ac:dyDescent="0.25">
      <c r="A18" s="5">
        <v>16</v>
      </c>
      <c r="B18" s="5" t="s">
        <v>26</v>
      </c>
      <c r="C18" s="5" t="s">
        <v>16</v>
      </c>
      <c r="D18" s="5"/>
      <c r="E18" s="5">
        <v>-600</v>
      </c>
      <c r="F18" s="5" t="s">
        <v>36</v>
      </c>
      <c r="G18" s="5"/>
      <c r="H18" s="5">
        <v>16</v>
      </c>
      <c r="I18" s="5" t="s">
        <v>15</v>
      </c>
      <c r="J18" s="5">
        <v>-1</v>
      </c>
      <c r="K18" s="5"/>
      <c r="L18" s="5">
        <v>-100</v>
      </c>
      <c r="M18" s="5" t="s">
        <v>52</v>
      </c>
      <c r="N18" s="5"/>
      <c r="O18" s="5">
        <f t="shared" si="0"/>
        <v>-700</v>
      </c>
      <c r="P18" s="5">
        <f t="shared" si="1"/>
        <v>-12</v>
      </c>
      <c r="Q18" s="5" t="str">
        <f t="shared" si="2"/>
        <v/>
      </c>
      <c r="R18" s="5">
        <f t="shared" si="3"/>
        <v>12</v>
      </c>
    </row>
    <row r="19" spans="1:22" x14ac:dyDescent="0.25">
      <c r="A19" s="5">
        <v>17</v>
      </c>
      <c r="B19" s="5" t="s">
        <v>82</v>
      </c>
      <c r="C19" s="5">
        <v>1</v>
      </c>
      <c r="D19" s="5"/>
      <c r="E19" s="5">
        <v>-140</v>
      </c>
      <c r="F19" s="5" t="s">
        <v>27</v>
      </c>
      <c r="G19" s="5"/>
      <c r="H19" s="5">
        <v>17</v>
      </c>
      <c r="I19" s="5" t="s">
        <v>31</v>
      </c>
      <c r="J19" s="5" t="s">
        <v>16</v>
      </c>
      <c r="K19" s="5"/>
      <c r="L19" s="5">
        <v>140</v>
      </c>
      <c r="M19" s="5" t="s">
        <v>25</v>
      </c>
      <c r="N19" s="5"/>
      <c r="O19" s="5">
        <f t="shared" si="0"/>
        <v>0</v>
      </c>
      <c r="P19" s="5">
        <f t="shared" si="1"/>
        <v>0</v>
      </c>
      <c r="Q19" s="5" t="str">
        <f t="shared" si="2"/>
        <v/>
      </c>
      <c r="R19" s="5" t="str">
        <f t="shared" si="3"/>
        <v/>
      </c>
    </row>
    <row r="20" spans="1:22" x14ac:dyDescent="0.25">
      <c r="A20" s="5">
        <v>18</v>
      </c>
      <c r="B20" s="5" t="s">
        <v>42</v>
      </c>
      <c r="C20" s="5" t="s">
        <v>16</v>
      </c>
      <c r="D20" s="5"/>
      <c r="E20" s="5">
        <v>-420</v>
      </c>
      <c r="F20" s="5" t="s">
        <v>38</v>
      </c>
      <c r="G20" s="5"/>
      <c r="H20" s="5">
        <v>18</v>
      </c>
      <c r="I20" s="5" t="s">
        <v>42</v>
      </c>
      <c r="J20" s="5" t="s">
        <v>16</v>
      </c>
      <c r="K20" s="5"/>
      <c r="L20" s="5">
        <v>420</v>
      </c>
      <c r="M20" s="5" t="s">
        <v>49</v>
      </c>
      <c r="N20" s="5"/>
      <c r="O20" s="5">
        <f t="shared" si="0"/>
        <v>0</v>
      </c>
      <c r="P20" s="5">
        <f t="shared" si="1"/>
        <v>0</v>
      </c>
      <c r="Q20" s="5" t="str">
        <f t="shared" si="2"/>
        <v/>
      </c>
      <c r="R20" s="5" t="str">
        <f t="shared" si="3"/>
        <v/>
      </c>
    </row>
    <row r="21" spans="1:22" x14ac:dyDescent="0.25">
      <c r="A21" s="5">
        <v>19</v>
      </c>
      <c r="B21" s="5" t="s">
        <v>34</v>
      </c>
      <c r="C21" s="5" t="s">
        <v>16</v>
      </c>
      <c r="D21" s="5"/>
      <c r="E21" s="5">
        <v>420</v>
      </c>
      <c r="F21" s="5" t="s">
        <v>73</v>
      </c>
      <c r="G21" s="5"/>
      <c r="H21" s="5">
        <v>19</v>
      </c>
      <c r="I21" s="5" t="s">
        <v>41</v>
      </c>
      <c r="J21" s="5">
        <v>-1</v>
      </c>
      <c r="K21" s="5"/>
      <c r="L21" s="5">
        <v>-100</v>
      </c>
      <c r="M21" s="5" t="s">
        <v>45</v>
      </c>
      <c r="N21" s="5"/>
      <c r="O21" s="5">
        <f t="shared" si="0"/>
        <v>320</v>
      </c>
      <c r="P21" s="5">
        <f t="shared" si="1"/>
        <v>8</v>
      </c>
      <c r="Q21" s="5">
        <f t="shared" si="2"/>
        <v>8</v>
      </c>
      <c r="R21" s="5" t="str">
        <f t="shared" si="3"/>
        <v/>
      </c>
    </row>
    <row r="22" spans="1:22" x14ac:dyDescent="0.25">
      <c r="A22" s="5">
        <v>20</v>
      </c>
      <c r="B22" s="5" t="s">
        <v>42</v>
      </c>
      <c r="C22" s="5">
        <v>1</v>
      </c>
      <c r="D22" s="5"/>
      <c r="E22" s="5">
        <v>-650</v>
      </c>
      <c r="F22" s="5" t="s">
        <v>40</v>
      </c>
      <c r="G22" s="5"/>
      <c r="H22" s="5">
        <v>20</v>
      </c>
      <c r="I22" s="5" t="s">
        <v>42</v>
      </c>
      <c r="J22" s="5" t="s">
        <v>16</v>
      </c>
      <c r="K22" s="5"/>
      <c r="L22" s="5">
        <v>620</v>
      </c>
      <c r="M22" s="5" t="s">
        <v>17</v>
      </c>
      <c r="N22" s="5"/>
      <c r="O22" s="5">
        <f t="shared" si="0"/>
        <v>-30</v>
      </c>
      <c r="P22" s="5">
        <f t="shared" si="1"/>
        <v>-1</v>
      </c>
      <c r="Q22" s="5" t="str">
        <f t="shared" si="2"/>
        <v/>
      </c>
      <c r="R22" s="5">
        <f t="shared" si="3"/>
        <v>1</v>
      </c>
      <c r="U22" s="17" t="s">
        <v>20</v>
      </c>
      <c r="V22" s="17"/>
    </row>
    <row r="23" spans="1:22" x14ac:dyDescent="0.25">
      <c r="A23" s="5">
        <v>21</v>
      </c>
      <c r="B23" s="5" t="s">
        <v>34</v>
      </c>
      <c r="C23" s="5">
        <v>-2</v>
      </c>
      <c r="D23" s="5"/>
      <c r="E23" s="5">
        <v>-200</v>
      </c>
      <c r="F23" s="5" t="s">
        <v>38</v>
      </c>
      <c r="G23" s="5"/>
      <c r="H23" s="5">
        <v>21</v>
      </c>
      <c r="I23" s="5" t="s">
        <v>31</v>
      </c>
      <c r="J23" s="5">
        <v>-1</v>
      </c>
      <c r="K23" s="5"/>
      <c r="L23" s="5">
        <v>-50</v>
      </c>
      <c r="M23" s="5" t="s">
        <v>27</v>
      </c>
      <c r="N23" s="5"/>
      <c r="O23" s="5">
        <f t="shared" si="0"/>
        <v>-250</v>
      </c>
      <c r="P23" s="5">
        <f t="shared" si="1"/>
        <v>-6</v>
      </c>
      <c r="Q23" s="5" t="str">
        <f t="shared" si="2"/>
        <v/>
      </c>
      <c r="R23" s="5">
        <f t="shared" si="3"/>
        <v>6</v>
      </c>
      <c r="U23" s="18" t="s">
        <v>54</v>
      </c>
      <c r="V23" s="18" t="s">
        <v>55</v>
      </c>
    </row>
    <row r="24" spans="1:22" x14ac:dyDescent="0.25">
      <c r="A24" s="5">
        <v>22</v>
      </c>
      <c r="B24" s="5" t="s">
        <v>15</v>
      </c>
      <c r="C24" s="5">
        <v>2</v>
      </c>
      <c r="D24" s="5"/>
      <c r="E24" s="5">
        <v>180</v>
      </c>
      <c r="F24" s="5" t="s">
        <v>49</v>
      </c>
      <c r="G24" s="5"/>
      <c r="H24" s="5">
        <v>22</v>
      </c>
      <c r="I24" s="5" t="s">
        <v>15</v>
      </c>
      <c r="J24" s="5" t="s">
        <v>16</v>
      </c>
      <c r="K24" s="5"/>
      <c r="L24" s="5">
        <v>-120</v>
      </c>
      <c r="M24" s="5" t="s">
        <v>40</v>
      </c>
      <c r="N24" s="5"/>
      <c r="O24" s="5">
        <f t="shared" si="0"/>
        <v>60</v>
      </c>
      <c r="P24" s="5">
        <f t="shared" si="1"/>
        <v>2</v>
      </c>
      <c r="Q24" s="5">
        <f t="shared" si="2"/>
        <v>2</v>
      </c>
      <c r="R24" s="5" t="str">
        <f t="shared" si="3"/>
        <v/>
      </c>
      <c r="T24" s="19" t="s">
        <v>56</v>
      </c>
      <c r="U24" s="19">
        <f>SUM(Q3:Q14)</f>
        <v>18</v>
      </c>
      <c r="V24" s="19">
        <f>SUM(R3:R14)</f>
        <v>21</v>
      </c>
    </row>
    <row r="25" spans="1:22" x14ac:dyDescent="0.25">
      <c r="A25" s="5">
        <v>23</v>
      </c>
      <c r="B25" s="5" t="s">
        <v>30</v>
      </c>
      <c r="C25" s="5" t="s">
        <v>16</v>
      </c>
      <c r="D25" s="5"/>
      <c r="E25" s="5">
        <v>110</v>
      </c>
      <c r="F25" s="5" t="s">
        <v>23</v>
      </c>
      <c r="G25" s="5"/>
      <c r="H25" s="5">
        <v>23</v>
      </c>
      <c r="I25" s="5" t="s">
        <v>26</v>
      </c>
      <c r="J25" s="5">
        <v>-2</v>
      </c>
      <c r="K25" s="5"/>
      <c r="L25" s="5">
        <v>200</v>
      </c>
      <c r="M25" s="5" t="s">
        <v>43</v>
      </c>
      <c r="N25" s="5"/>
      <c r="O25" s="5">
        <f t="shared" si="0"/>
        <v>310</v>
      </c>
      <c r="P25" s="5">
        <f t="shared" si="1"/>
        <v>7</v>
      </c>
      <c r="Q25" s="5">
        <f t="shared" si="2"/>
        <v>7</v>
      </c>
      <c r="R25" s="5" t="str">
        <f t="shared" si="3"/>
        <v/>
      </c>
      <c r="T25" s="20" t="s">
        <v>57</v>
      </c>
      <c r="U25" s="20">
        <f>SUM(Q15:Q26)</f>
        <v>24</v>
      </c>
      <c r="V25" s="20">
        <f>SUM(R15:R26)</f>
        <v>25</v>
      </c>
    </row>
    <row r="26" spans="1:22" x14ac:dyDescent="0.25">
      <c r="A26" s="5">
        <v>24</v>
      </c>
      <c r="B26" s="5" t="s">
        <v>26</v>
      </c>
      <c r="C26" s="5">
        <v>2</v>
      </c>
      <c r="D26" s="5"/>
      <c r="E26" s="5">
        <v>-460</v>
      </c>
      <c r="F26" s="5" t="s">
        <v>18</v>
      </c>
      <c r="G26" s="5"/>
      <c r="H26" s="5">
        <v>24</v>
      </c>
      <c r="I26" s="5" t="s">
        <v>26</v>
      </c>
      <c r="J26" s="5">
        <v>2</v>
      </c>
      <c r="K26" s="5"/>
      <c r="L26" s="5">
        <v>460</v>
      </c>
      <c r="M26" s="5" t="s">
        <v>43</v>
      </c>
      <c r="N26" s="5"/>
      <c r="O26" s="5">
        <f t="shared" si="0"/>
        <v>0</v>
      </c>
      <c r="P26" s="5">
        <f t="shared" si="1"/>
        <v>0</v>
      </c>
      <c r="Q26" s="5" t="str">
        <f t="shared" si="2"/>
        <v/>
      </c>
      <c r="R26" s="5" t="str">
        <f t="shared" si="3"/>
        <v/>
      </c>
      <c r="T26" s="21" t="s">
        <v>58</v>
      </c>
      <c r="U26" s="21">
        <f>SUM(U24:U25)</f>
        <v>42</v>
      </c>
      <c r="V26" s="21">
        <f>SUM(V24:V25)</f>
        <v>46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VPSchaal</vt:lpstr>
      <vt:lpstr>Wedstrijd_2_Teamnr_1</vt:lpstr>
      <vt:lpstr>Wedstrijd_2_Teamnr_2</vt:lpstr>
      <vt:lpstr>Wedstrijd_2_Teamnr_3</vt:lpstr>
      <vt:lpstr>Wedstrijd_2_Teamnr_4</vt:lpstr>
      <vt:lpstr>Wedstrijd_2_Teamnr_5</vt:lpstr>
      <vt:lpstr>Wedstrijd_2_Teamnr_6</vt:lpstr>
      <vt:lpstr>Wedstrijd_2_Teamnr_7</vt:lpstr>
      <vt:lpstr>Wedstrijd_2_Teamnr_8</vt:lpstr>
      <vt:lpstr>VPSchaal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2021-02-03T21:41:33Z</dcterms:modified>
</cp:coreProperties>
</file>